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defaultThemeVersion="124226"/>
  <mc:AlternateContent xmlns:mc="http://schemas.openxmlformats.org/markup-compatibility/2006">
    <mc:Choice Requires="x15">
      <x15ac:absPath xmlns:x15ac="http://schemas.microsoft.com/office/spreadsheetml/2010/11/ac" url="E:\Users\RoniC\Desktop\מכרז יועץ לפרסום סיגי\מסמכים מעודכנים לפרסום\"/>
    </mc:Choice>
  </mc:AlternateContent>
  <xr:revisionPtr revIDLastSave="0" documentId="13_ncr:1_{0DCBCFD1-1492-41A6-81BE-B5B9E31924FE}" xr6:coauthVersionLast="36" xr6:coauthVersionMax="47" xr10:uidLastSave="{00000000-0000-0000-0000-000000000000}"/>
  <bookViews>
    <workbookView xWindow="-105" yWindow="-105" windowWidth="23250" windowHeight="12570" xr2:uid="{00000000-000D-0000-FFFF-FFFF00000000}"/>
  </bookViews>
  <sheets>
    <sheet name="תנאי-סף" sheetId="7" r:id="rId1"/>
    <sheet name="ניקוד איכות וראיון" sheetId="5" r:id="rId2"/>
    <sheet name="סיכום" sheetId="8" r:id="rId3"/>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'תנאי-סף'!$B$9</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0">'תנאי-סף'!$A$1:$F$40</definedName>
  </definedNames>
  <calcPr calcId="191029"/>
</workbook>
</file>

<file path=xl/calcChain.xml><?xml version="1.0" encoding="utf-8"?>
<calcChain xmlns="http://schemas.openxmlformats.org/spreadsheetml/2006/main">
  <c r="D22" i="5" l="1"/>
  <c r="F21" i="7" a="1"/>
  <c r="F21" i="7" s="1"/>
  <c r="E21" i="7" a="1"/>
  <c r="E21" i="7" s="1"/>
  <c r="D21" i="7" a="1"/>
  <c r="D21" i="7" s="1"/>
  <c r="F13" i="7" a="1"/>
  <c r="F13" i="7" s="1"/>
  <c r="E13" i="7" a="1"/>
  <c r="E13" i="7" s="1"/>
  <c r="D13" i="7" a="1"/>
  <c r="D13" i="7" s="1"/>
  <c r="F8" i="7" a="1"/>
  <c r="F8" i="7" s="1"/>
  <c r="E8" i="7" a="1"/>
  <c r="E8" i="7" s="1"/>
  <c r="D8" i="7" a="1"/>
  <c r="D8" i="7" s="1"/>
  <c r="D7" i="7" l="1"/>
  <c r="D40" i="7" s="1"/>
  <c r="E7" i="7"/>
  <c r="E40" i="7" s="1"/>
  <c r="F7" i="7"/>
  <c r="F40" i="7" s="1"/>
  <c r="C16" i="5" l="1"/>
  <c r="I4" i="5" l="1"/>
  <c r="L4" i="5"/>
  <c r="O4" i="5"/>
  <c r="I13" i="5"/>
  <c r="L13" i="5"/>
  <c r="O13" i="5"/>
  <c r="L19" i="5"/>
  <c r="O19" i="5"/>
  <c r="F4" i="5"/>
  <c r="F13" i="5"/>
  <c r="J22" i="5" l="1"/>
  <c r="J23" i="5" s="1"/>
  <c r="J24" i="5" s="1"/>
  <c r="J25" i="5" s="1"/>
  <c r="G22" i="5"/>
  <c r="G23" i="5" s="1"/>
  <c r="G24" i="5" s="1"/>
  <c r="G25" i="5" s="1"/>
  <c r="M22" i="5"/>
  <c r="M23" i="5" s="1"/>
  <c r="M24" i="5" s="1"/>
  <c r="M25" i="5" s="1"/>
  <c r="O16" i="5"/>
  <c r="O17" i="5" s="1"/>
  <c r="O12" i="5"/>
  <c r="F16" i="5"/>
  <c r="F17" i="5" s="1"/>
  <c r="I12" i="5"/>
  <c r="I16" i="5"/>
  <c r="I17" i="5" s="1"/>
  <c r="L16" i="5"/>
  <c r="L17" i="5" s="1"/>
  <c r="L12" i="5"/>
  <c r="D23" i="5"/>
  <c r="D24" i="5" s="1"/>
  <c r="D25" i="5" s="1"/>
  <c r="F12" i="5"/>
</calcChain>
</file>

<file path=xl/sharedStrings.xml><?xml version="1.0" encoding="utf-8"?>
<sst xmlns="http://schemas.openxmlformats.org/spreadsheetml/2006/main" count="125" uniqueCount="113">
  <si>
    <t>מציע מס' 1</t>
  </si>
  <si>
    <t>נתון שהוצג \ הסבר</t>
  </si>
  <si>
    <t>ציון לסעיף</t>
  </si>
  <si>
    <t>סה"כ</t>
  </si>
  <si>
    <t>ראיון אישי</t>
  </si>
  <si>
    <t>ציון מקסימלי</t>
  </si>
  <si>
    <t>אמת המידה</t>
  </si>
  <si>
    <t>סעיף</t>
  </si>
  <si>
    <t>מציע מס' 2</t>
  </si>
  <si>
    <t>מציע מס' 3</t>
  </si>
  <si>
    <t>ציון מחיר מתוך 100</t>
  </si>
  <si>
    <t>ציון איכות למועמד :</t>
  </si>
  <si>
    <t>ציון סופי</t>
  </si>
  <si>
    <t>ציון מחיר בהאתם למשקולות</t>
  </si>
  <si>
    <t>הצעת מחיר</t>
  </si>
  <si>
    <t>תעריף מקסימלי בהתאם לרמת היועץ</t>
  </si>
  <si>
    <t>הפחתת התקשרות מממושכת</t>
  </si>
  <si>
    <t>הנחת ספק באחוזים</t>
  </si>
  <si>
    <t>תעריף לשעה לא כולל מע"מ</t>
  </si>
  <si>
    <t>מציע מס' 4</t>
  </si>
  <si>
    <t>ניסיון בניהול פרויקטים חינוכיים</t>
  </si>
  <si>
    <t>מעבר ציון מינימלי לזימון לראיון</t>
  </si>
  <si>
    <t>40/60</t>
  </si>
  <si>
    <t xml:space="preserve">סה"כ ציון איכות </t>
  </si>
  <si>
    <t>מעבר סף איכות מינימלי</t>
  </si>
  <si>
    <t>הגשה ברורה ומסודרת - של טופס ההגשה ובצירוף כל המסמכים הנדרשים</t>
  </si>
  <si>
    <t xml:space="preserve">יכולת המועמד להוביל ולנהל פרויקטים בתחומי ההתקשרות האמורים (ניסיון וידע בכתיבת תכניות עבודה - עד 5 נק';   ניסיון בניהול פרוייקטים חינוכיים - עד  5 נק'; ניסיון המועמד בייזום פרוייקטים  - עד 5 נק' ניסיון המועמד בניהול התקשרויות עם גופי ממשל\ מגזר שלישי  - עד 5' נק' . סה"כ 20 נק' </t>
  </si>
  <si>
    <t>מס' סעיף</t>
  </si>
  <si>
    <t>תיאור התנאי</t>
  </si>
  <si>
    <t>שם המציע:</t>
  </si>
  <si>
    <t>ח.פ.</t>
  </si>
  <si>
    <t>איש קשר לצורך המכרז:</t>
  </si>
  <si>
    <t>טלפון:</t>
  </si>
  <si>
    <t>כתובת דוא"ל:</t>
  </si>
  <si>
    <t>6</t>
  </si>
  <si>
    <t>תנאי סף</t>
  </si>
  <si>
    <t>6.1</t>
  </si>
  <si>
    <t>תנאי סף מנהליים (למציע)</t>
  </si>
  <si>
    <t>6.1.1</t>
  </si>
  <si>
    <t>המציע הינו גוף משפטי מאוגד הרשום ברשם רשמי בישראל ו/או עוסק מורשה</t>
  </si>
  <si>
    <t>6.1.2</t>
  </si>
  <si>
    <t>המציע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</si>
  <si>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6.1.3</t>
  </si>
  <si>
    <t>6.1.4</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</si>
  <si>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</si>
  <si>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6.2</t>
  </si>
  <si>
    <t>תנאי סף מקצועיים (ליועץ)</t>
  </si>
  <si>
    <t>היועץ המוצע הינו בעל תואר אקדמי ראשון לפחות</t>
  </si>
  <si>
    <t>מסמכים נדרשים</t>
  </si>
  <si>
    <t>הצעה שלמה?</t>
  </si>
  <si>
    <t xml:space="preserve">התרשמות כללית למידת התאמת המועמד לתפקיד, כולל התרשמות מהמלצות המציע  עד 10 נק' </t>
  </si>
  <si>
    <t>אם המציע הוא תאגיד - במועד הגשת ההצעה המציע אינו בעל חובות אגרה שנתית לרשות התאגידים בגין שנת 2021 או מוקדם מכך. כמו כן, המציע אינו מוגדר כ"חברה מפרת חוק" ולא נשלחה אליו התראה לפני רישום כ"חברה מפרת חוק" כאמור בסעיף 362א' לחוק החברות, התשנ"ט 1999</t>
  </si>
  <si>
    <t>המציע אינו נמצא במצב ו/או בחשש לניגוד עניינים בנוגע למתן השירותים כמוגדר במכרז זה</t>
  </si>
  <si>
    <t>5.2</t>
  </si>
  <si>
    <t>5.2.1</t>
  </si>
  <si>
    <t>5.2.2</t>
  </si>
  <si>
    <t>5.2.3</t>
  </si>
  <si>
    <t>5.2.4</t>
  </si>
  <si>
    <t>5.2.5</t>
  </si>
  <si>
    <t>5.2.6</t>
  </si>
  <si>
    <t xml:space="preserve">טופס הצעת המציע </t>
  </si>
  <si>
    <t>תעודות השכלה.</t>
  </si>
  <si>
    <t>מסמך קורות חיים.</t>
  </si>
  <si>
    <t>המלצות בכתב – לפחות מ-2 ממליצים.</t>
  </si>
  <si>
    <t>טופס הצעת מחיר</t>
  </si>
  <si>
    <t>6.3</t>
  </si>
  <si>
    <t>6.4</t>
  </si>
  <si>
    <t>6.5</t>
  </si>
  <si>
    <t>6.6</t>
  </si>
  <si>
    <t>6.7</t>
  </si>
  <si>
    <t>6.8</t>
  </si>
  <si>
    <t>6.9</t>
  </si>
  <si>
    <t>6.10</t>
  </si>
  <si>
    <t>6.10.1</t>
  </si>
  <si>
    <t>6.10.2</t>
  </si>
  <si>
    <t>6.10.3</t>
  </si>
  <si>
    <t>6.10.4</t>
  </si>
  <si>
    <t xml:space="preserve">עבור מציעים שהם תאגיד – </t>
  </si>
  <si>
    <t>העתק של תעודת התאגדות (לפי העניין וסוג התאגדותו המשפטית של המציע) מאושר/ים על ידי עו"ד, לצורך הוכחת העמידה בתנאי הסף שבסעיף ‎5.1.1 לעיל. אם המציע הוא עמותה, עליו להעביר בנוסף לכך אישור ניהול תקין מטעם רשם העמותות, תקף למועד הגשת ההצעה.</t>
  </si>
  <si>
    <t>מציע שהוא תאגיד יצרף את המסמכים והמידע המפורטים בסעיף 6.1 בהתייחס לעובד המוצע על-ידו למתן השירותים. הצהרה אודות היעדר ניגוד עניינים כנדרש בסעיף 6.9 תינתן במקרה כזה הן על-ידי העובד והן על-ידי מורשה חתימה מטעם התאגיד.</t>
  </si>
  <si>
    <t>אישור עו"ד על היות החתומים בשמו על מסמכי המכרז רשאים לחייב את המציע בחתימתם.</t>
  </si>
  <si>
    <t>הצהרה בדבר התחייבות להימנעות מניגוד עניינים (נספח ט')</t>
  </si>
  <si>
    <t>הצהרה על שימוש בתוכנות מקוריות חתומה ע"י עו"ד/רו"ח (נספח ח').</t>
  </si>
  <si>
    <t>התחייבות ואישור המציע לקיום החקיקה בתחום העסקת עובדים חתומה ע"י עו"ד (נספח ז').</t>
  </si>
  <si>
    <t>תצהיר בדבר היעדר הרשעות לפי חוק עובדים זרים וחוק שכר מינימום חתום ע"י עו"ד (נספח ו').</t>
  </si>
  <si>
    <t>הצהרה בדבר עמידה בהוראות חוק שיוויון זכויות חתומה ע"י עו"ד (נספח ג').</t>
  </si>
  <si>
    <t>אישורים לפי חוק עסקאות גופים ציבוריים, בדבר ניהול פנקסי חשבונות ורשומות, כשהוא תקף, להוכחת העמידה בתנאי הסף שבסעיף ‎5.1.2 לעיל</t>
  </si>
  <si>
    <t>העתק תעודת עוסק מורשה או עוסק פטור</t>
  </si>
  <si>
    <t>לצורך הוכחת עמידה בתנאי הסף שבסעיף ‎5.1.3 לעיל, המציע יציג נסח חברה/שותפות עדכני מרשות התאגידים הניתן להפקה דרך אתר האינטרנט של רשות התאגידים, שכתובתו:  https://ica.justice.gov.il/Request/OpenRequest?rt=CompanyExtract בלחיצה על הכותרת "הפקת נסח חברה".</t>
  </si>
  <si>
    <t>5</t>
  </si>
  <si>
    <t>5.1</t>
  </si>
  <si>
    <t>5.1.1</t>
  </si>
  <si>
    <t>5.1.2</t>
  </si>
  <si>
    <t>5.1.3</t>
  </si>
  <si>
    <t>5.1.4</t>
  </si>
  <si>
    <t xml:space="preserve">משרד החדשנות המדע והטכנולוגיה </t>
  </si>
  <si>
    <t xml:space="preserve">היכרות המועמד עם תחומי פעילות הנדרשים במסגרת התפקיד במכרז, והצגת תפיסתו את התפקיד אליו מיועד (היכרות עם מגמות ופעילות בתחום החלל בארץ ובעולם -עד  5 נק', תפיסת התפקיד ומטרותיו המרכזיות - עד 5 נק' ). 
סה"כ  עד 10 נק' לסעיף זה </t>
  </si>
  <si>
    <t>המציע בעל ניסיון בניהול פרויקטים חינוכיים בפריסה ארצית שהתקיימו לפחות ב-5 מקומות שונים ברחבי הארץ.</t>
  </si>
  <si>
    <t>5.2.7</t>
  </si>
  <si>
    <t>הצגת תוכנית עבודה אחת אשר ניהל /כתב במהלך עבודתו ב 5 השנים האחרונות, התוכנית תיבחן על ידי ועדת השיפוט בשיקלול הרמה המקצועית, ישימות, היקף הפרוייקט שנוהל (בדגש על שותפים ותקציב)  
צוות השיפוט יעריך את התוכנית וינקדה על פי רמתה כלהלן:
נמוך- 0
סביר- 3
טוב -7 
טוב מאוד -9</t>
  </si>
  <si>
    <t>ניסיון בניהול פרויקטים ותהליכי רכש</t>
  </si>
  <si>
    <t xml:space="preserve">ניסיון בניהול פרויקטים חינוכיים בתחומי המדע והטכנלוגיה - במסגרתם נחשף קהל בהיקפים רחבים:
עבור תפוצה של 10,000 – 25,000 נחשפים בשנה יקבל 2 נק'; 
עבור תפוצה של 25,001 – 50,000 נחשפים בשנה יקבל 3 נק'; 
עבור תפוצה של מעל 50,001 נחשפים בשנה יקבל 5 נק';
</t>
  </si>
  <si>
    <t xml:space="preserve"> במסגרת עבודתו המקצועית  קיים שת"פ\קשרי עבודה משמעותיים שמשכם מעל חצי שנה עם מגוון גופים מהסוגים הבאים - גופי ממשל בארץ ובפרט לפחות משרד ממשלתי אחד; רשויות מקומיות; גופי אקדמיה בארץ ובחו"ל; מוזיאוני מדע \מרכזי מדע\פיס לחלל; מצפי כוכבים ציבוריים; עמותות חינוכיות בתחומי מדע וטכנולוגיה ועוד
 4 גופים מסוגים שונים - 5 נק' 
6 גופים מסוגים שונים  - 10 נק'  
*לעניין שת"פ/קשרי עבודה עם הגופים הנ"ל - ייחשבו פרויקטים בהם הגופים המדוברים לקחו חלק פעיל, כולל שיתוף של כוח אדם ו/או משתתפים ו/או תקציב ו/או מפגשים ותקשורת רציפה מול דרגים מקצועיים בגוף המדובר</t>
  </si>
  <si>
    <t>השכלה</t>
  </si>
  <si>
    <t xml:space="preserve">מציע בעל תואר שני ומעלה - 5 נקודות  </t>
  </si>
  <si>
    <t xml:space="preserve">ניסיון בניהול פרויקטים חינוכיים בתחומי המדע והטכנולוגיה:
עבור כל שנת ניסיון מעל ל-4 שנים יקבל 5 נק' על כל שנה מלאה נוספת  (מקסימום 10 נק' לסעיף זה).
</t>
  </si>
  <si>
    <r>
      <t xml:space="preserve">ניסיון בניהול פרוייקטים חינוכיים </t>
    </r>
    <r>
      <rPr>
        <b/>
        <sz val="11"/>
        <color theme="1"/>
        <rFont val="Arial"/>
        <family val="2"/>
        <scheme val="minor"/>
      </rPr>
      <t>בתחומי חלל</t>
    </r>
    <r>
      <rPr>
        <sz val="11"/>
        <color theme="1"/>
        <rFont val="Arial"/>
        <family val="2"/>
        <scheme val="minor"/>
      </rPr>
      <t xml:space="preserve">:
עבור 3 שנים יקבל 4 נקודות, עבור 5 שנים יקבל 7 נקודות עבור 7 שנים ומעלה יקבל 10 נקודות.  
</t>
    </r>
  </si>
  <si>
    <t>המציע שולט בשפה העברית ברמת שפת אם ובעל יכולת התבטאות טובה בכתב ובע"פ בשפה האנגלית</t>
  </si>
  <si>
    <t xml:space="preserve">תכנית עבודה אחת אשר ניהל/כתב המציע במהלך עבודתו ב-6 שנים אחרונות </t>
  </si>
  <si>
    <t>המציע בעל ניסיון של 3 שנים לפחות במהלך 6 השנים האחרונות בניהול פרויקטים חינוכיים בתחומי המדע והטכנולוגיה שכללו שיתופי פעולה עם משרדי ממשלה, רשויות מקומיות, גופים במגזר השלישי, או גופים עסקיים</t>
  </si>
  <si>
    <t>למציע ניסיון תעסוקתי בניהול פרויקטים ותהליכי רכש, תכנון ובקרה עבור המגזר הציבורי (3 פרויקטים או תהליכי רכש לכל הפחות), או בעל ניסיון בכתיבת בקשות תמיכה / בקשות למענקי מחקר / הצעות במכרזים וכדומה שפורסמו על ידי גופי המגזר הציבורי (3 בקשות או הצעות לכל הפחות).</t>
  </si>
  <si>
    <t xml:space="preserve">ניסיון בניהול פרויקטים ותהליכי רכש תכנון ובקרה עבור המגזר הציבורי:
עבור כל פרויקט או תהליך רכש תכנון ובקרה נוסף מעל שלושה, יקבל 3 נקודות עד לסך של 6 נקודות
</t>
  </si>
  <si>
    <t>המציע זמין לשירות המשרד בהיקף של 170 שעות חודשיות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</si>
</sst>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4"/>
      <color theme="1"/>
      <name val="Arial"/>
      <family val="2"/>
      <scheme val="minor"/>
    </font>
    <font>
      <b/>
      <sz val="12"/>
      <color theme="1"/>
      <name val="Arial"/>
      <family val="2"/>
      <scheme val="minor"/>
    </font>
    <font>
      <sz val="11"/>
      <color theme="1"/>
      <name val="Arial"/>
      <family val="2"/>
      <scheme val="minor"/>
    </font>
    <font>
      <b/>
      <sz val="12"/>
      <color theme="1"/>
      <name val="David"/>
      <family val="2"/>
    </font>
    <font>
      <b/>
      <sz val="15"/>
      <color theme="1"/>
      <name val="David"/>
      <family val="2"/>
    </font>
    <font>
      <b/>
      <sz val="11"/>
      <color theme="1"/>
      <name val="David"/>
      <family val="2"/>
    </font>
    <font>
      <b/>
      <sz val="14"/>
      <color theme="1"/>
      <name val="David"/>
      <family val="2"/>
    </font>
    <font>
      <u/>
      <sz val="11"/>
      <color theme="10"/>
      <name val="Arial"/>
      <family val="2"/>
      <charset val="177"/>
      <scheme val="minor"/>
    </font>
    <font>
      <b/>
      <sz val="13"/>
      <color theme="1"/>
      <name val="David"/>
      <family val="2"/>
    </font>
    <font>
      <sz val="12"/>
      <color theme="1"/>
      <name val="David"/>
      <family val="2"/>
    </font>
    <font>
      <sz val="12"/>
      <name val="David"/>
      <family val="2"/>
    </font>
    <font>
      <sz val="8"/>
      <name val="Arial"/>
      <family val="2"/>
      <charset val="177"/>
      <scheme val="minor"/>
    </font>
    <font>
      <sz val="10"/>
      <color theme="1"/>
      <name val="Calibri"/>
      <family val="2"/>
    </font>
    <font>
      <b/>
      <sz val="10"/>
      <color theme="1"/>
      <name val="Arial"/>
      <family val="2"/>
    </font>
    <font>
      <sz val="10"/>
      <color theme="1"/>
      <name val="Arial"/>
      <family val="2"/>
    </font>
  </fonts>
  <fills count="16">
    <fill>
      <patternFill patternType="none"/>
    </fill>
    <fill>
      <patternFill patternType="gray125"/>
    </fill>
    <fill>
      <patternFill patternType="solid">
        <fgColor rgb="FFFFC0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FF0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theme="0"/>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9" tint="-0.249977111117893"/>
        <bgColor indexed="64"/>
      </patternFill>
    </fill>
  </fills>
  <borders count="6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s>
  <cellStyleXfs count="3">
    <xf numFmtId="0" fontId="0" fillId="0" borderId="0"/>
    <xf numFmtId="9" fontId="3" fillId="0" borderId="0" applyFont="0" applyFill="0" applyBorder="0" applyAlignment="0" applyProtection="0"/>
    <xf numFmtId="0" fontId="11" fillId="0" borderId="0" applyNumberFormat="0" applyFill="0" applyBorder="0" applyAlignment="0" applyProtection="0"/>
  </cellStyleXfs>
  <cellXfs count="155">
    <xf numFmtId="0" fontId="0" fillId="0" borderId="0" xfId="0"/>
    <xf numFmtId="0" fontId="0" fillId="0" borderId="0" xfId="0" applyAlignment="1">
      <alignment horizontal="center" vertical="center"/>
    </xf>
    <xf numFmtId="0" fontId="0" fillId="0" borderId="14" xfId="0" applyBorder="1" applyAlignment="1">
      <alignment horizontal="center" vertical="center" wrapText="1"/>
    </xf>
    <xf numFmtId="0" fontId="0" fillId="0" borderId="13" xfId="0" applyBorder="1" applyAlignment="1">
      <alignment horizontal="center" vertical="center" readingOrder="2"/>
    </xf>
    <xf numFmtId="0" fontId="0" fillId="0" borderId="20" xfId="0" applyBorder="1" applyAlignment="1">
      <alignment horizontal="center"/>
    </xf>
    <xf numFmtId="0" fontId="0" fillId="0" borderId="17" xfId="0" applyBorder="1" applyAlignment="1">
      <alignment horizontal="center" vertical="center" readingOrder="2"/>
    </xf>
    <xf numFmtId="0" fontId="0" fillId="0" borderId="28" xfId="0" applyBorder="1" applyAlignment="1">
      <alignment horizontal="center" vertical="center" readingOrder="2"/>
    </xf>
    <xf numFmtId="0" fontId="0" fillId="3" borderId="11" xfId="0" applyFill="1" applyBorder="1" applyAlignment="1">
      <alignment horizontal="center" vertical="center" readingOrder="2"/>
    </xf>
    <xf numFmtId="0" fontId="0" fillId="6" borderId="11" xfId="0" applyFill="1" applyBorder="1" applyAlignment="1"/>
    <xf numFmtId="0" fontId="0" fillId="0" borderId="11" xfId="0" applyBorder="1" applyAlignment="1">
      <alignment horizontal="center" vertical="center" readingOrder="2"/>
    </xf>
    <xf numFmtId="0" fontId="0" fillId="0" borderId="19" xfId="0" applyBorder="1" applyAlignment="1">
      <alignment horizontal="center" vertical="center" readingOrder="2"/>
    </xf>
    <xf numFmtId="0" fontId="0" fillId="6" borderId="13" xfId="0" applyFill="1" applyBorder="1" applyAlignment="1">
      <alignment horizontal="center"/>
    </xf>
    <xf numFmtId="0" fontId="2" fillId="2" borderId="30" xfId="0" applyFont="1" applyFill="1" applyBorder="1" applyAlignment="1">
      <alignment horizontal="center" vertical="center" wrapText="1" readingOrder="2"/>
    </xf>
    <xf numFmtId="0" fontId="2" fillId="2" borderId="11" xfId="0" applyFont="1" applyFill="1" applyBorder="1" applyAlignment="1">
      <alignment horizontal="center" vertical="center" wrapText="1" readingOrder="2"/>
    </xf>
    <xf numFmtId="0" fontId="2" fillId="6" borderId="27" xfId="0" applyFont="1" applyFill="1" applyBorder="1" applyAlignment="1">
      <alignment horizontal="center" vertical="center"/>
    </xf>
    <xf numFmtId="0" fontId="0" fillId="0" borderId="7" xfId="0" applyBorder="1" applyAlignment="1">
      <alignment horizontal="center"/>
    </xf>
    <xf numFmtId="0" fontId="0" fillId="0" borderId="18" xfId="0" applyBorder="1" applyAlignment="1">
      <alignment horizontal="center" vertical="center" wrapText="1"/>
    </xf>
    <xf numFmtId="0" fontId="5" fillId="8" borderId="32" xfId="0" applyFont="1" applyFill="1" applyBorder="1" applyAlignment="1">
      <alignment horizontal="center" vertical="center" readingOrder="2"/>
    </xf>
    <xf numFmtId="0" fontId="2" fillId="2" borderId="0" xfId="0" applyFont="1" applyFill="1" applyBorder="1" applyAlignment="1">
      <alignment horizontal="center" vertical="center" wrapText="1" readingOrder="2"/>
    </xf>
    <xf numFmtId="0" fontId="2" fillId="0" borderId="34" xfId="0" applyFont="1" applyBorder="1" applyAlignment="1">
      <alignment horizontal="center" vertical="center"/>
    </xf>
    <xf numFmtId="0" fontId="0" fillId="0" borderId="22" xfId="0" applyBorder="1" applyAlignment="1">
      <alignment vertical="center" readingOrder="2"/>
    </xf>
    <xf numFmtId="0" fontId="0" fillId="0" borderId="11" xfId="0" applyBorder="1" applyAlignment="1">
      <alignment vertical="center" readingOrder="2"/>
    </xf>
    <xf numFmtId="0" fontId="0" fillId="0" borderId="35" xfId="0" applyBorder="1" applyAlignment="1">
      <alignment vertical="center" readingOrder="2"/>
    </xf>
    <xf numFmtId="0" fontId="0" fillId="0" borderId="13" xfId="0" applyBorder="1" applyAlignment="1">
      <alignment vertical="center" readingOrder="2"/>
    </xf>
    <xf numFmtId="0" fontId="0" fillId="7" borderId="4" xfId="0" applyFill="1" applyBorder="1" applyAlignment="1">
      <alignment horizontal="center" vertical="center" readingOrder="2"/>
    </xf>
    <xf numFmtId="0" fontId="0" fillId="0" borderId="0" xfId="0" applyBorder="1" applyAlignment="1">
      <alignment horizontal="center" vertical="center" wrapText="1" readingOrder="2"/>
    </xf>
    <xf numFmtId="0" fontId="0" fillId="3" borderId="14" xfId="0" applyFill="1" applyBorder="1" applyAlignment="1">
      <alignment horizontal="center" vertical="center" readingOrder="2"/>
    </xf>
    <xf numFmtId="0" fontId="0" fillId="3" borderId="0" xfId="0" applyFill="1"/>
    <xf numFmtId="49" fontId="9" fillId="9" borderId="39"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readingOrder="2"/>
      <protection hidden="1"/>
    </xf>
    <xf numFmtId="49" fontId="9" fillId="9" borderId="41"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49" fontId="11" fillId="9" borderId="15" xfId="2" applyNumberFormat="1" applyFill="1" applyBorder="1" applyAlignment="1" applyProtection="1">
      <alignment horizontal="center" vertical="top" wrapText="1" readingOrder="2"/>
      <protection hidden="1"/>
    </xf>
    <xf numFmtId="49" fontId="8" fillId="10" borderId="44" xfId="0" applyNumberFormat="1" applyFont="1" applyFill="1" applyBorder="1" applyAlignment="1" applyProtection="1">
      <alignment horizontal="center" vertical="top"/>
      <protection hidden="1"/>
    </xf>
    <xf numFmtId="0" fontId="12" fillId="0" borderId="39" xfId="0" applyFont="1" applyBorder="1" applyAlignment="1" applyProtection="1">
      <alignment horizontal="center" vertical="top" wrapText="1"/>
      <protection hidden="1"/>
    </xf>
    <xf numFmtId="0" fontId="0" fillId="0" borderId="0" xfId="0" applyAlignment="1" applyProtection="1">
      <alignment vertical="top"/>
      <protection hidden="1"/>
    </xf>
    <xf numFmtId="49" fontId="7" fillId="11" borderId="19" xfId="0" applyNumberFormat="1" applyFont="1" applyFill="1" applyBorder="1" applyAlignment="1" applyProtection="1">
      <alignment horizontal="center" vertical="top" wrapText="1" readingOrder="2"/>
      <protection hidden="1"/>
    </xf>
    <xf numFmtId="0" fontId="0" fillId="12" borderId="0" xfId="0" applyFill="1" applyAlignment="1" applyProtection="1">
      <alignment vertical="top" wrapText="1"/>
      <protection hidden="1"/>
    </xf>
    <xf numFmtId="49" fontId="7" fillId="13" borderId="19" xfId="0" applyNumberFormat="1" applyFont="1" applyFill="1" applyBorder="1" applyAlignment="1" applyProtection="1">
      <alignment horizontal="center" vertical="top" wrapText="1" readingOrder="2"/>
      <protection hidden="1"/>
    </xf>
    <xf numFmtId="49" fontId="9" fillId="0" borderId="41" xfId="0" applyNumberFormat="1" applyFont="1" applyBorder="1" applyAlignment="1" applyProtection="1">
      <alignment horizontal="center" vertical="top" wrapText="1" readingOrder="2"/>
      <protection hidden="1"/>
    </xf>
    <xf numFmtId="49" fontId="7" fillId="13" borderId="28" xfId="0" applyNumberFormat="1" applyFont="1" applyFill="1" applyBorder="1" applyAlignment="1" applyProtection="1">
      <alignment horizontal="center" vertical="top" wrapText="1" readingOrder="2"/>
      <protection hidden="1"/>
    </xf>
    <xf numFmtId="49" fontId="9" fillId="0" borderId="45" xfId="0" applyNumberFormat="1" applyFont="1" applyBorder="1" applyAlignment="1" applyProtection="1">
      <alignment horizontal="center" vertical="top" wrapText="1" readingOrder="2"/>
      <protection hidden="1"/>
    </xf>
    <xf numFmtId="49" fontId="12" fillId="11" borderId="36" xfId="0" applyNumberFormat="1" applyFont="1" applyFill="1" applyBorder="1" applyAlignment="1" applyProtection="1">
      <alignment horizontal="center" vertical="top" wrapText="1"/>
      <protection hidden="1"/>
    </xf>
    <xf numFmtId="0" fontId="0" fillId="12" borderId="0" xfId="0" applyFill="1" applyAlignment="1" applyProtection="1">
      <alignment vertical="top"/>
      <protection hidden="1"/>
    </xf>
    <xf numFmtId="49" fontId="7" fillId="14" borderId="19" xfId="0" applyNumberFormat="1" applyFont="1" applyFill="1" applyBorder="1" applyAlignment="1" applyProtection="1">
      <alignment horizontal="center" vertical="top" readingOrder="2"/>
      <protection hidden="1"/>
    </xf>
    <xf numFmtId="49" fontId="14" fillId="0" borderId="41" xfId="0" applyNumberFormat="1" applyFont="1" applyBorder="1" applyAlignment="1">
      <alignment horizontal="center" vertical="top" wrapText="1"/>
    </xf>
    <xf numFmtId="49" fontId="7" fillId="14" borderId="20" xfId="0" applyNumberFormat="1" applyFont="1" applyFill="1" applyBorder="1" applyAlignment="1" applyProtection="1">
      <alignment horizontal="center" vertical="top" readingOrder="2"/>
      <protection hidden="1"/>
    </xf>
    <xf numFmtId="0" fontId="0" fillId="0" borderId="32" xfId="0" applyBorder="1" applyAlignment="1" applyProtection="1">
      <alignment vertical="top"/>
      <protection hidden="1"/>
    </xf>
    <xf numFmtId="49" fontId="13" fillId="14" borderId="40" xfId="0" applyNumberFormat="1" applyFont="1" applyFill="1" applyBorder="1" applyAlignment="1" applyProtection="1">
      <alignment horizontal="right" vertical="top" wrapText="1" readingOrder="2"/>
      <protection hidden="1"/>
    </xf>
    <xf numFmtId="49" fontId="13" fillId="14" borderId="11" xfId="0" applyNumberFormat="1" applyFont="1" applyFill="1" applyBorder="1" applyAlignment="1" applyProtection="1">
      <alignment horizontal="right" vertical="top" wrapText="1" readingOrder="2"/>
      <protection hidden="1"/>
    </xf>
    <xf numFmtId="0" fontId="2" fillId="2" borderId="1" xfId="0" applyFont="1" applyFill="1" applyBorder="1" applyAlignment="1">
      <alignment horizontal="center" vertical="center" readingOrder="2"/>
    </xf>
    <xf numFmtId="0" fontId="2" fillId="2" borderId="2" xfId="0" applyFont="1" applyFill="1" applyBorder="1" applyAlignment="1">
      <alignment horizontal="center" vertical="center" wrapText="1" readingOrder="2"/>
    </xf>
    <xf numFmtId="0" fontId="2" fillId="2" borderId="6" xfId="0" applyFont="1" applyFill="1" applyBorder="1" applyAlignment="1">
      <alignment horizontal="center" vertical="center" wrapText="1" readingOrder="2"/>
    </xf>
    <xf numFmtId="0" fontId="0" fillId="7" borderId="48" xfId="0" applyFill="1" applyBorder="1" applyAlignment="1">
      <alignment horizontal="center" vertical="center" wrapText="1" readingOrder="2"/>
    </xf>
    <xf numFmtId="0" fontId="16" fillId="0" borderId="0" xfId="0" applyFont="1" applyAlignment="1">
      <alignment horizontal="right" vertical="center" readingOrder="2"/>
    </xf>
    <xf numFmtId="0" fontId="17" fillId="0" borderId="0" xfId="0" applyFont="1" applyAlignment="1">
      <alignment horizontal="right" vertical="center" readingOrder="2"/>
    </xf>
    <xf numFmtId="0" fontId="18" fillId="0" borderId="0" xfId="0" applyFont="1" applyAlignment="1">
      <alignment horizontal="right" vertical="center" readingOrder="2"/>
    </xf>
    <xf numFmtId="0" fontId="0" fillId="0" borderId="49" xfId="0" applyBorder="1" applyAlignment="1">
      <alignment vertical="center" readingOrder="2"/>
    </xf>
    <xf numFmtId="0" fontId="0" fillId="0" borderId="17" xfId="0" applyBorder="1" applyAlignment="1">
      <alignment vertical="center" readingOrder="2"/>
    </xf>
    <xf numFmtId="0" fontId="1" fillId="6" borderId="22" xfId="0" applyFont="1" applyFill="1" applyBorder="1" applyAlignment="1">
      <alignment horizontal="center" vertical="center" wrapText="1" readingOrder="2"/>
    </xf>
    <xf numFmtId="0" fontId="1" fillId="6" borderId="14" xfId="0" applyFont="1" applyFill="1" applyBorder="1" applyAlignment="1">
      <alignment horizontal="center" vertical="center" wrapText="1" readingOrder="2"/>
    </xf>
    <xf numFmtId="0" fontId="0" fillId="6" borderId="14" xfId="0" applyFill="1" applyBorder="1" applyAlignment="1">
      <alignment horizontal="center" vertical="top" wrapText="1" readingOrder="2"/>
    </xf>
    <xf numFmtId="0" fontId="0" fillId="6" borderId="11" xfId="0" applyFill="1" applyBorder="1" applyAlignment="1">
      <alignment horizontal="center" vertical="center" wrapText="1" readingOrder="2"/>
    </xf>
    <xf numFmtId="0" fontId="0" fillId="6" borderId="22" xfId="0" applyFill="1" applyBorder="1" applyAlignment="1">
      <alignment horizontal="center" vertical="center" wrapText="1" readingOrder="2"/>
    </xf>
    <xf numFmtId="0" fontId="2" fillId="6" borderId="26" xfId="0" applyFont="1" applyFill="1" applyBorder="1" applyAlignment="1">
      <alignment horizontal="center" vertical="center" wrapText="1" readingOrder="2"/>
    </xf>
    <xf numFmtId="0" fontId="1" fillId="6" borderId="54" xfId="0" applyFont="1" applyFill="1" applyBorder="1" applyAlignment="1">
      <alignment horizontal="center" vertical="center" wrapText="1" readingOrder="2"/>
    </xf>
    <xf numFmtId="0" fontId="6" fillId="6" borderId="27" xfId="0" applyFont="1" applyFill="1" applyBorder="1" applyAlignment="1">
      <alignment horizontal="center" vertical="center" wrapText="1" readingOrder="2"/>
    </xf>
    <xf numFmtId="0" fontId="0" fillId="0" borderId="49" xfId="0" applyBorder="1" applyAlignment="1">
      <alignment horizontal="center" vertical="center" readingOrder="2"/>
    </xf>
    <xf numFmtId="0" fontId="0" fillId="0" borderId="18" xfId="0" applyBorder="1" applyAlignment="1">
      <alignment horizontal="center"/>
    </xf>
    <xf numFmtId="0" fontId="2" fillId="7" borderId="32" xfId="0" applyFont="1" applyFill="1" applyBorder="1" applyAlignment="1">
      <alignment vertical="center" wrapText="1" readingOrder="2"/>
    </xf>
    <xf numFmtId="0" fontId="0" fillId="7" borderId="55" xfId="0" applyFill="1" applyBorder="1" applyAlignment="1">
      <alignment horizontal="center" vertical="center" wrapText="1" readingOrder="2"/>
    </xf>
    <xf numFmtId="0" fontId="2" fillId="8" borderId="56" xfId="0" applyFont="1" applyFill="1" applyBorder="1" applyAlignment="1">
      <alignment horizontal="center" vertical="center"/>
    </xf>
    <xf numFmtId="0" fontId="0" fillId="6" borderId="11" xfId="0" applyFill="1" applyBorder="1" applyAlignment="1">
      <alignment horizontal="right" vertical="center" wrapText="1" readingOrder="2"/>
    </xf>
    <xf numFmtId="0" fontId="0" fillId="6" borderId="51" xfId="0" applyFill="1" applyBorder="1" applyAlignment="1">
      <alignment horizontal="right" vertical="center" wrapText="1" readingOrder="2"/>
    </xf>
    <xf numFmtId="0" fontId="0" fillId="6" borderId="58" xfId="0" applyFill="1" applyBorder="1" applyAlignment="1">
      <alignment horizontal="center" vertical="center" wrapText="1" readingOrder="2"/>
    </xf>
    <xf numFmtId="0" fontId="2" fillId="6" borderId="26" xfId="0" applyFont="1" applyFill="1" applyBorder="1" applyAlignment="1">
      <alignment vertical="center" wrapText="1" readingOrder="2"/>
    </xf>
    <xf numFmtId="0" fontId="0" fillId="6" borderId="54" xfId="0" applyFill="1" applyBorder="1" applyAlignment="1">
      <alignment horizontal="center" vertical="center" wrapText="1" readingOrder="2"/>
    </xf>
    <xf numFmtId="0" fontId="0" fillId="6" borderId="27" xfId="0" applyFill="1" applyBorder="1" applyAlignment="1">
      <alignment horizontal="center" vertical="center" readingOrder="2"/>
    </xf>
    <xf numFmtId="49" fontId="7" fillId="15" borderId="16" xfId="0" applyNumberFormat="1" applyFont="1" applyFill="1" applyBorder="1" applyAlignment="1" applyProtection="1">
      <alignment horizontal="center" vertical="top" readingOrder="2"/>
      <protection hidden="1"/>
    </xf>
    <xf numFmtId="49" fontId="7" fillId="15" borderId="47" xfId="0" applyNumberFormat="1" applyFont="1" applyFill="1" applyBorder="1" applyAlignment="1" applyProtection="1">
      <alignment horizontal="center" vertical="top" readingOrder="2"/>
      <protection hidden="1"/>
    </xf>
    <xf numFmtId="49" fontId="7" fillId="15" borderId="43" xfId="0" applyNumberFormat="1" applyFont="1" applyFill="1" applyBorder="1" applyAlignment="1" applyProtection="1">
      <alignment horizontal="center" vertical="top" readingOrder="2"/>
      <protection hidden="1"/>
    </xf>
    <xf numFmtId="49" fontId="7" fillId="14" borderId="20" xfId="0" applyNumberFormat="1" applyFont="1" applyFill="1" applyBorder="1" applyAlignment="1" applyProtection="1">
      <alignment horizontal="center" vertical="center" readingOrder="2"/>
      <protection hidden="1"/>
    </xf>
    <xf numFmtId="49" fontId="7" fillId="14" borderId="24" xfId="0" applyNumberFormat="1" applyFont="1" applyFill="1" applyBorder="1" applyAlignment="1" applyProtection="1">
      <alignment horizontal="center" vertical="center" readingOrder="2"/>
      <protection hidden="1"/>
    </xf>
    <xf numFmtId="49" fontId="13" fillId="14" borderId="12" xfId="0" applyNumberFormat="1" applyFont="1" applyFill="1" applyBorder="1" applyAlignment="1" applyProtection="1">
      <alignment horizontal="right" vertical="top" wrapText="1" readingOrder="2"/>
      <protection hidden="1"/>
    </xf>
    <xf numFmtId="49" fontId="13" fillId="14" borderId="40" xfId="0" applyNumberFormat="1" applyFont="1" applyFill="1" applyBorder="1" applyAlignment="1" applyProtection="1">
      <alignment horizontal="right" vertical="top" wrapText="1" readingOrder="2"/>
      <protection hidden="1"/>
    </xf>
    <xf numFmtId="49" fontId="8" fillId="10" borderId="8" xfId="0" applyNumberFormat="1" applyFont="1" applyFill="1" applyBorder="1" applyAlignment="1" applyProtection="1">
      <alignment horizontal="center" vertical="top"/>
      <protection hidden="1"/>
    </xf>
    <xf numFmtId="49" fontId="8" fillId="10" borderId="10" xfId="0" applyNumberFormat="1" applyFont="1" applyFill="1" applyBorder="1" applyAlignment="1" applyProtection="1">
      <alignment horizontal="center" vertical="top"/>
      <protection hidden="1"/>
    </xf>
    <xf numFmtId="49" fontId="7" fillId="14" borderId="23" xfId="0" applyNumberFormat="1" applyFont="1" applyFill="1" applyBorder="1" applyAlignment="1" applyProtection="1">
      <alignment horizontal="center" vertical="center" readingOrder="2"/>
      <protection hidden="1"/>
    </xf>
    <xf numFmtId="49" fontId="7" fillId="14" borderId="28" xfId="0" applyNumberFormat="1" applyFont="1" applyFill="1" applyBorder="1" applyAlignment="1" applyProtection="1">
      <alignment horizontal="center" vertical="center" readingOrder="2"/>
      <protection hidden="1"/>
    </xf>
    <xf numFmtId="49" fontId="12" fillId="11" borderId="46" xfId="0" applyNumberFormat="1" applyFont="1" applyFill="1" applyBorder="1" applyAlignment="1" applyProtection="1">
      <alignment horizontal="center" vertical="top" wrapText="1"/>
      <protection hidden="1"/>
    </xf>
    <xf numFmtId="49" fontId="12" fillId="11" borderId="10" xfId="0" applyNumberFormat="1" applyFont="1" applyFill="1" applyBorder="1" applyAlignment="1" applyProtection="1">
      <alignment horizontal="center" vertical="top" wrapText="1"/>
      <protection hidden="1"/>
    </xf>
    <xf numFmtId="49" fontId="13" fillId="13" borderId="12" xfId="0" applyNumberFormat="1" applyFont="1" applyFill="1" applyBorder="1" applyAlignment="1" applyProtection="1">
      <alignment horizontal="right" vertical="top" wrapText="1" readingOrder="2"/>
      <protection hidden="1"/>
    </xf>
    <xf numFmtId="49" fontId="13" fillId="13" borderId="40" xfId="0" applyNumberFormat="1" applyFont="1" applyFill="1" applyBorder="1" applyAlignment="1" applyProtection="1">
      <alignment horizontal="right" vertical="top" wrapText="1" readingOrder="2"/>
      <protection hidden="1"/>
    </xf>
    <xf numFmtId="49" fontId="7" fillId="9" borderId="36" xfId="0" applyNumberFormat="1" applyFont="1" applyFill="1" applyBorder="1" applyAlignment="1" applyProtection="1">
      <alignment horizontal="center" wrapText="1"/>
      <protection hidden="1"/>
    </xf>
    <xf numFmtId="49" fontId="7" fillId="9" borderId="19" xfId="0" applyNumberFormat="1" applyFont="1" applyFill="1" applyBorder="1" applyAlignment="1" applyProtection="1">
      <alignment horizontal="center" wrapText="1"/>
      <protection hidden="1"/>
    </xf>
    <xf numFmtId="49" fontId="7" fillId="9" borderId="42" xfId="0" applyNumberFormat="1" applyFont="1" applyFill="1" applyBorder="1" applyAlignment="1" applyProtection="1">
      <alignment horizontal="center" wrapText="1"/>
      <protection hidden="1"/>
    </xf>
    <xf numFmtId="49" fontId="8" fillId="9" borderId="37" xfId="0" applyNumberFormat="1" applyFont="1" applyFill="1" applyBorder="1" applyAlignment="1" applyProtection="1">
      <alignment horizontal="center" vertical="top" wrapText="1"/>
      <protection hidden="1"/>
    </xf>
    <xf numFmtId="49" fontId="8" fillId="9" borderId="38" xfId="0" applyNumberFormat="1" applyFont="1" applyFill="1" applyBorder="1" applyAlignment="1" applyProtection="1">
      <alignment horizontal="center" vertical="top" wrapText="1"/>
      <protection hidden="1"/>
    </xf>
    <xf numFmtId="49" fontId="10" fillId="9" borderId="12" xfId="0" applyNumberFormat="1" applyFont="1" applyFill="1" applyBorder="1" applyAlignment="1" applyProtection="1">
      <alignment horizontal="center" vertical="top" wrapText="1"/>
      <protection hidden="1"/>
    </xf>
    <xf numFmtId="49" fontId="10" fillId="9" borderId="40" xfId="0" applyNumberFormat="1" applyFont="1" applyFill="1" applyBorder="1" applyAlignment="1" applyProtection="1">
      <alignment horizontal="center" vertical="top" wrapText="1"/>
      <protection hidden="1"/>
    </xf>
    <xf numFmtId="49" fontId="9" fillId="9" borderId="12" xfId="0" applyNumberFormat="1" applyFont="1" applyFill="1" applyBorder="1" applyAlignment="1" applyProtection="1">
      <alignment horizontal="center" vertical="top" wrapText="1"/>
      <protection hidden="1"/>
    </xf>
    <xf numFmtId="49" fontId="9" fillId="9" borderId="40" xfId="0" applyNumberFormat="1" applyFont="1" applyFill="1" applyBorder="1" applyAlignment="1" applyProtection="1">
      <alignment horizontal="center" vertical="top" wrapText="1"/>
      <protection hidden="1"/>
    </xf>
    <xf numFmtId="49" fontId="9" fillId="9" borderId="34" xfId="0" applyNumberFormat="1" applyFont="1" applyFill="1" applyBorder="1" applyAlignment="1" applyProtection="1">
      <alignment horizontal="center" vertical="top" wrapText="1"/>
      <protection hidden="1"/>
    </xf>
    <xf numFmtId="49" fontId="9" fillId="9" borderId="43" xfId="0" applyNumberFormat="1" applyFont="1" applyFill="1" applyBorder="1" applyAlignment="1" applyProtection="1">
      <alignment horizontal="center" vertical="top" wrapText="1"/>
      <protection hidden="1"/>
    </xf>
    <xf numFmtId="49" fontId="12" fillId="11" borderId="37" xfId="0" applyNumberFormat="1" applyFont="1" applyFill="1" applyBorder="1" applyAlignment="1" applyProtection="1">
      <alignment horizontal="center" vertical="top" wrapText="1"/>
      <protection hidden="1"/>
    </xf>
    <xf numFmtId="49" fontId="12" fillId="11" borderId="38" xfId="0" applyNumberFormat="1" applyFont="1" applyFill="1" applyBorder="1" applyAlignment="1" applyProtection="1">
      <alignment horizontal="center" vertical="top" wrapText="1"/>
      <protection hidden="1"/>
    </xf>
    <xf numFmtId="0" fontId="0" fillId="6" borderId="60" xfId="0" applyFill="1" applyBorder="1" applyAlignment="1">
      <alignment horizontal="center" vertical="center" readingOrder="2"/>
    </xf>
    <xf numFmtId="0" fontId="0" fillId="6" borderId="59" xfId="0" applyFill="1" applyBorder="1" applyAlignment="1">
      <alignment horizontal="center" vertical="center" readingOrder="2"/>
    </xf>
    <xf numFmtId="0" fontId="0" fillId="6" borderId="56" xfId="0" applyFill="1" applyBorder="1" applyAlignment="1">
      <alignment horizontal="center" vertical="center" readingOrder="2"/>
    </xf>
    <xf numFmtId="0" fontId="0" fillId="3" borderId="4" xfId="0" applyFill="1" applyBorder="1" applyAlignment="1">
      <alignment horizontal="center"/>
    </xf>
    <xf numFmtId="0" fontId="0" fillId="3" borderId="5" xfId="0" applyFill="1" applyBorder="1" applyAlignment="1">
      <alignment horizontal="center"/>
    </xf>
    <xf numFmtId="9" fontId="0" fillId="4" borderId="9" xfId="1" applyFont="1" applyFill="1" applyBorder="1" applyAlignment="1">
      <alignment horizontal="center"/>
    </xf>
    <xf numFmtId="9" fontId="0" fillId="4" borderId="10" xfId="1" applyFont="1" applyFill="1" applyBorder="1" applyAlignment="1">
      <alignment horizontal="center"/>
    </xf>
    <xf numFmtId="9" fontId="0" fillId="0" borderId="2" xfId="0" applyNumberForma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2" fillId="0" borderId="16" xfId="0" applyFont="1" applyBorder="1" applyAlignment="1">
      <alignment horizontal="center" vertical="center" wrapText="1"/>
    </xf>
    <xf numFmtId="0" fontId="2" fillId="0" borderId="21" xfId="0" applyFont="1" applyBorder="1" applyAlignment="1">
      <alignment horizontal="center" vertical="center" wrapText="1"/>
    </xf>
    <xf numFmtId="0" fontId="0" fillId="0" borderId="29" xfId="0" applyBorder="1" applyAlignment="1">
      <alignment horizontal="center"/>
    </xf>
    <xf numFmtId="1" fontId="0" fillId="5" borderId="8" xfId="0" applyNumberFormat="1" applyFill="1" applyBorder="1" applyAlignment="1">
      <alignment horizontal="center"/>
    </xf>
    <xf numFmtId="0" fontId="0" fillId="5" borderId="9" xfId="0" applyFill="1" applyBorder="1" applyAlignment="1">
      <alignment horizontal="center"/>
    </xf>
    <xf numFmtId="0" fontId="0" fillId="5" borderId="10"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0" fillId="4" borderId="10" xfId="0" applyFill="1" applyBorder="1" applyAlignment="1">
      <alignment horizontal="center"/>
    </xf>
    <xf numFmtId="0" fontId="0" fillId="5" borderId="8" xfId="0" applyFill="1" applyBorder="1" applyAlignment="1">
      <alignment horizontal="center"/>
    </xf>
    <xf numFmtId="0" fontId="0" fillId="6" borderId="12" xfId="0" applyFill="1" applyBorder="1" applyAlignment="1">
      <alignment horizontal="center"/>
    </xf>
    <xf numFmtId="0" fontId="0" fillId="6" borderId="13" xfId="0" applyFill="1" applyBorder="1" applyAlignment="1">
      <alignment horizontal="center"/>
    </xf>
    <xf numFmtId="0" fontId="0" fillId="4" borderId="4" xfId="0" applyFill="1" applyBorder="1" applyAlignment="1">
      <alignment horizontal="center"/>
    </xf>
    <xf numFmtId="0" fontId="0" fillId="6" borderId="23" xfId="0" applyFill="1" applyBorder="1" applyAlignment="1">
      <alignment horizontal="center"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2" fillId="6" borderId="26" xfId="0" applyFont="1" applyFill="1" applyBorder="1" applyAlignment="1">
      <alignment horizontal="center" vertical="center"/>
    </xf>
    <xf numFmtId="0" fontId="2" fillId="6" borderId="31" xfId="0" applyFont="1" applyFill="1" applyBorder="1" applyAlignment="1">
      <alignment horizontal="center" vertical="center"/>
    </xf>
    <xf numFmtId="0" fontId="2" fillId="6" borderId="36" xfId="0" applyFont="1" applyFill="1" applyBorder="1" applyAlignment="1">
      <alignment horizontal="center" vertical="center" readingOrder="2"/>
    </xf>
    <xf numFmtId="0" fontId="2" fillId="6" borderId="19" xfId="0" applyFont="1" applyFill="1" applyBorder="1" applyAlignment="1">
      <alignment horizontal="center" vertical="center" readingOrder="2"/>
    </xf>
    <xf numFmtId="0" fontId="2" fillId="6" borderId="42" xfId="0" applyFont="1" applyFill="1" applyBorder="1" applyAlignment="1">
      <alignment horizontal="center" vertical="center" readingOrder="2"/>
    </xf>
    <xf numFmtId="0" fontId="0" fillId="6" borderId="50" xfId="0" applyFill="1" applyBorder="1" applyAlignment="1">
      <alignment horizontal="center" vertical="center" readingOrder="2"/>
    </xf>
    <xf numFmtId="0" fontId="0" fillId="6" borderId="57" xfId="0" applyFill="1" applyBorder="1" applyAlignment="1">
      <alignment horizontal="center" vertical="center" readingOrder="2"/>
    </xf>
    <xf numFmtId="0" fontId="0" fillId="6" borderId="52" xfId="0" applyFill="1" applyBorder="1" applyAlignment="1">
      <alignment horizontal="center" vertical="center" readingOrder="2"/>
    </xf>
    <xf numFmtId="0" fontId="0" fillId="3" borderId="33" xfId="0" applyFill="1" applyBorder="1" applyAlignment="1">
      <alignment horizontal="center" vertical="center" readingOrder="2"/>
    </xf>
    <xf numFmtId="0" fontId="0" fillId="3" borderId="32" xfId="0" applyFill="1" applyBorder="1" applyAlignment="1">
      <alignment horizontal="center" vertical="center" readingOrder="2"/>
    </xf>
    <xf numFmtId="0" fontId="0" fillId="3" borderId="30" xfId="0" applyFill="1" applyBorder="1" applyAlignment="1">
      <alignment horizontal="center" vertical="center" readingOrder="2"/>
    </xf>
    <xf numFmtId="0" fontId="2" fillId="8" borderId="25" xfId="0" applyFont="1" applyFill="1" applyBorder="1" applyAlignment="1">
      <alignment horizontal="center" vertical="center"/>
    </xf>
    <xf numFmtId="0" fontId="2" fillId="8" borderId="31" xfId="0" applyFont="1" applyFill="1" applyBorder="1" applyAlignment="1">
      <alignment horizontal="center" vertical="center"/>
    </xf>
    <xf numFmtId="0" fontId="4" fillId="0" borderId="4" xfId="0" applyFont="1" applyBorder="1" applyAlignment="1">
      <alignment horizontal="center"/>
    </xf>
    <xf numFmtId="0" fontId="0" fillId="0" borderId="8" xfId="0" applyBorder="1" applyAlignment="1">
      <alignment horizontal="center" readingOrder="2"/>
    </xf>
    <xf numFmtId="0" fontId="0" fillId="0" borderId="2" xfId="0" applyBorder="1" applyAlignment="1">
      <alignment horizontal="center" readingOrder="2"/>
    </xf>
    <xf numFmtId="0" fontId="0" fillId="0" borderId="10" xfId="0" applyBorder="1" applyAlignment="1">
      <alignment horizontal="center" readingOrder="2"/>
    </xf>
    <xf numFmtId="0" fontId="2" fillId="6" borderId="36" xfId="0" applyFont="1" applyFill="1" applyBorder="1" applyAlignment="1">
      <alignment horizontal="center" vertical="center" wrapText="1" readingOrder="2"/>
    </xf>
    <xf numFmtId="0" fontId="2" fillId="6" borderId="24" xfId="0" applyFont="1" applyFill="1" applyBorder="1" applyAlignment="1">
      <alignment horizontal="center" vertical="center" wrapText="1" readingOrder="2"/>
    </xf>
    <xf numFmtId="0" fontId="2" fillId="6" borderId="20" xfId="0" applyFont="1" applyFill="1" applyBorder="1" applyAlignment="1">
      <alignment horizontal="center" vertical="center" wrapText="1" readingOrder="2"/>
    </xf>
    <xf numFmtId="0" fontId="0" fillId="6" borderId="53" xfId="0" applyFill="1" applyBorder="1" applyAlignment="1">
      <alignment horizontal="center" vertical="center" readingOrder="2"/>
    </xf>
    <xf numFmtId="0" fontId="2" fillId="6" borderId="23" xfId="0" applyFont="1" applyFill="1" applyBorder="1" applyAlignment="1">
      <alignment horizontal="center" vertical="center" wrapText="1" readingOrder="2"/>
    </xf>
    <xf numFmtId="0" fontId="2" fillId="6" borderId="25" xfId="0" applyFont="1" applyFill="1" applyBorder="1" applyAlignment="1">
      <alignment horizontal="center" vertical="center" wrapText="1" readingOrder="2"/>
    </xf>
  </cellXfs>
  <cellStyles count="3">
    <cellStyle name="Normal" xfId="0" builtinId="0"/>
    <cellStyle name="Percent" xfId="1" builtinId="5"/>
    <cellStyle name="היפר-קישור" xfId="2" builtinId="8"/>
  </cellStyles>
  <dxfs count="11">
    <dxf>
      <fill>
        <patternFill>
          <bgColor rgb="FFFF0000"/>
        </patternFill>
      </fill>
    </dxf>
    <dxf>
      <fill>
        <patternFill>
          <bgColor rgb="FF92D050"/>
        </patternFill>
      </fill>
    </dxf>
    <dxf>
      <fill>
        <patternFill>
          <bgColor rgb="FFFF0000"/>
        </patternFill>
      </fill>
    </dxf>
    <dxf>
      <fill>
        <patternFill>
          <bgColor rgb="FF92D05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86EE3-F365-4B35-8E7C-37413CB4B17A}">
  <dimension ref="A1:F40"/>
  <sheetViews>
    <sheetView showGridLines="0" rightToLeft="1" tabSelected="1" view="pageBreakPreview" zoomScale="130" zoomScaleNormal="100" zoomScaleSheetLayoutView="130" workbookViewId="0">
      <pane xSplit="3" ySplit="2" topLeftCell="D3" activePane="bottomRight" state="frozen"/>
      <selection pane="topRight" activeCell="D1" sqref="D1"/>
      <selection pane="bottomLeft" activeCell="A3" sqref="A3"/>
      <selection pane="bottomRight" activeCell="B20" sqref="B20:C20"/>
    </sheetView>
  </sheetViews>
  <sheetFormatPr defaultColWidth="9" defaultRowHeight="14.25" x14ac:dyDescent="0.2"/>
  <cols>
    <col min="1" max="1" width="7.25" style="35" bestFit="1" customWidth="1"/>
    <col min="2" max="2" width="10" style="47" customWidth="1"/>
    <col min="3" max="3" width="62.75" style="35" customWidth="1"/>
    <col min="4" max="6" width="11.375" style="35" customWidth="1"/>
    <col min="7" max="16384" width="9" style="35"/>
  </cols>
  <sheetData>
    <row r="1" spans="1:6" s="29" customFormat="1" ht="19.5" x14ac:dyDescent="0.2">
      <c r="A1" s="93" t="s">
        <v>27</v>
      </c>
      <c r="B1" s="96" t="s">
        <v>28</v>
      </c>
      <c r="C1" s="97"/>
      <c r="D1" s="28">
        <v>1</v>
      </c>
      <c r="E1" s="28">
        <v>2</v>
      </c>
      <c r="F1" s="28">
        <v>3</v>
      </c>
    </row>
    <row r="2" spans="1:6" s="31" customFormat="1" ht="18.75" x14ac:dyDescent="0.2">
      <c r="A2" s="94"/>
      <c r="B2" s="98" t="s">
        <v>29</v>
      </c>
      <c r="C2" s="99"/>
      <c r="D2" s="30"/>
      <c r="E2" s="30"/>
      <c r="F2" s="30"/>
    </row>
    <row r="3" spans="1:6" s="31" customFormat="1" ht="18.75" x14ac:dyDescent="0.2">
      <c r="A3" s="94"/>
      <c r="B3" s="98" t="s">
        <v>30</v>
      </c>
      <c r="C3" s="99"/>
      <c r="D3" s="30"/>
      <c r="E3" s="30"/>
      <c r="F3" s="30"/>
    </row>
    <row r="4" spans="1:6" s="31" customFormat="1" ht="15" x14ac:dyDescent="0.2">
      <c r="A4" s="94"/>
      <c r="B4" s="100" t="s">
        <v>31</v>
      </c>
      <c r="C4" s="101"/>
      <c r="D4" s="30"/>
      <c r="E4" s="30"/>
      <c r="F4" s="30"/>
    </row>
    <row r="5" spans="1:6" s="31" customFormat="1" ht="15" x14ac:dyDescent="0.2">
      <c r="A5" s="94"/>
      <c r="B5" s="100" t="s">
        <v>32</v>
      </c>
      <c r="C5" s="101"/>
      <c r="D5" s="30"/>
      <c r="E5" s="30"/>
      <c r="F5" s="30"/>
    </row>
    <row r="6" spans="1:6" s="31" customFormat="1" ht="15.75" thickBot="1" x14ac:dyDescent="0.25">
      <c r="A6" s="95"/>
      <c r="B6" s="102" t="s">
        <v>33</v>
      </c>
      <c r="C6" s="103"/>
      <c r="D6" s="32"/>
      <c r="E6" s="32"/>
      <c r="F6" s="32"/>
    </row>
    <row r="7" spans="1:6" ht="33.75" thickBot="1" x14ac:dyDescent="0.25">
      <c r="A7" s="33" t="s">
        <v>89</v>
      </c>
      <c r="B7" s="85" t="s">
        <v>35</v>
      </c>
      <c r="C7" s="86"/>
      <c r="D7" s="34" t="str">
        <f>IF(OR(D8="פסילה",D13="פסילה"),"פסילה",IF(OR(D8="נדרשת השלמה",D13="נדרשת השלמה"),"נדרשת השלמה","עמידה בדרישות"))</f>
        <v>נדרשת השלמה</v>
      </c>
      <c r="E7" s="34" t="str">
        <f>IF(OR(E8="פסילה",E13="פסילה"),"פסילה",IF(OR(E8="נדרשת השלמה",E13="נדרשת השלמה"),"נדרשת השלמה","עמידה בדרישות"))</f>
        <v>נדרשת השלמה</v>
      </c>
      <c r="F7" s="34" t="str">
        <f>IF(OR(F8="פסילה",F13="פסילה"),"פסילה",IF(OR(F8="נדרשת השלמה",F13="נדרשת השלמה"),"נדרשת השלמה","עמידה בדרישות"))</f>
        <v>נדרשת השלמה</v>
      </c>
    </row>
    <row r="8" spans="1:6" s="37" customFormat="1" ht="33" x14ac:dyDescent="0.2">
      <c r="A8" s="36" t="s">
        <v>90</v>
      </c>
      <c r="B8" s="104" t="s">
        <v>37</v>
      </c>
      <c r="C8" s="105"/>
      <c r="D8" s="34" t="str">
        <f t="array" ref="D8">IF(SUM(LEN(D9:D12)-LEN(SUBSTITUTE(D9:D12,"V","")))+SUM(LEN(D9:D12)-LEN(SUBSTITUTE(D9:D12,"ל.ר.","")))/LEN("ל.ר.")=4,"עמידה בדרישות",IF(SUM(LEN(D9:D12)-LEN(SUBSTITUTE(D9:D12,"X","")))&gt;0,"פסילה","נדרשת השלמה"))</f>
        <v>נדרשת השלמה</v>
      </c>
      <c r="E8" s="34" t="str">
        <f t="array" ref="E8">IF(SUM(LEN(E9:E12)-LEN(SUBSTITUTE(E9:E12,"V","")))+SUM(LEN(E9:E12)-LEN(SUBSTITUTE(E9:E12,"ל.ר.","")))/LEN("ל.ר.")=4,"עמידה בדרישות",IF(SUM(LEN(E9:E12)-LEN(SUBSTITUTE(E9:E12,"X","")))&gt;0,"פסילה","נדרשת השלמה"))</f>
        <v>נדרשת השלמה</v>
      </c>
      <c r="F8" s="34" t="str">
        <f t="array" ref="F8">IF(SUM(LEN(F9:F12)-LEN(SUBSTITUTE(F9:F12,"V","")))+SUM(LEN(F9:F12)-LEN(SUBSTITUTE(F9:F12,"ל.ר.","")))/LEN("ל.ר.")=4,"עמידה בדרישות",IF(SUM(LEN(F9:F12)-LEN(SUBSTITUTE(F9:F12,"X","")))&gt;0,"פסילה","נדרשת השלמה"))</f>
        <v>נדרשת השלמה</v>
      </c>
    </row>
    <row r="9" spans="1:6" s="37" customFormat="1" ht="15.75" x14ac:dyDescent="0.2">
      <c r="A9" s="38" t="s">
        <v>91</v>
      </c>
      <c r="B9" s="91" t="s">
        <v>39</v>
      </c>
      <c r="C9" s="92"/>
      <c r="D9" s="39"/>
      <c r="E9" s="39"/>
      <c r="F9" s="39"/>
    </row>
    <row r="10" spans="1:6" s="37" customFormat="1" ht="52.15" customHeight="1" x14ac:dyDescent="0.2">
      <c r="A10" s="40" t="s">
        <v>92</v>
      </c>
      <c r="B10" s="91" t="s">
        <v>41</v>
      </c>
      <c r="C10" s="92"/>
      <c r="D10" s="41"/>
      <c r="E10" s="41"/>
      <c r="F10" s="41"/>
    </row>
    <row r="11" spans="1:6" s="37" customFormat="1" ht="67.150000000000006" customHeight="1" x14ac:dyDescent="0.2">
      <c r="A11" s="38" t="s">
        <v>93</v>
      </c>
      <c r="B11" s="91" t="s">
        <v>51</v>
      </c>
      <c r="C11" s="92"/>
      <c r="D11" s="41"/>
      <c r="E11" s="41"/>
      <c r="F11" s="41"/>
    </row>
    <row r="12" spans="1:6" s="37" customFormat="1" ht="67.150000000000006" customHeight="1" thickBot="1" x14ac:dyDescent="0.25">
      <c r="A12" s="40" t="s">
        <v>94</v>
      </c>
      <c r="B12" s="91" t="s">
        <v>44</v>
      </c>
      <c r="C12" s="92"/>
      <c r="D12" s="41"/>
      <c r="E12" s="41"/>
      <c r="F12" s="41"/>
    </row>
    <row r="13" spans="1:6" s="43" customFormat="1" ht="33.75" thickBot="1" x14ac:dyDescent="0.25">
      <c r="A13" s="42" t="s">
        <v>53</v>
      </c>
      <c r="B13" s="89" t="s">
        <v>46</v>
      </c>
      <c r="C13" s="90"/>
      <c r="D13" s="34" t="str">
        <f t="array" ref="D13">IF(SUM(LEN(D14:D20)-LEN(SUBSTITUTE(D14:D20,"V","")))+SUM(LEN(D14:D20)-LEN(SUBSTITUTE(D14:D20,"ל.ר.","")))/LEN("ל.ר.")=10,"עמידה בדרישות",IF(SUM(LEN(D14:D20)-LEN(SUBSTITUTE(D14:D20,"X","")))&gt;0,"פסילה","נדרשת השלמה"))</f>
        <v>נדרשת השלמה</v>
      </c>
      <c r="E13" s="34" t="str">
        <f t="array" ref="E13">IF(SUM(LEN(E14:E20)-LEN(SUBSTITUTE(E14:E20,"V","")))+SUM(LEN(E14:E20)-LEN(SUBSTITUTE(E14:E20,"ל.ר.","")))/LEN("ל.ר.")=10,"עמידה בדרישות",IF(SUM(LEN(E14:E20)-LEN(SUBSTITUTE(E14:E20,"X","")))&gt;0,"פסילה","נדרשת השלמה"))</f>
        <v>נדרשת השלמה</v>
      </c>
      <c r="F13" s="34" t="str">
        <f t="array" ref="F13">IF(SUM(LEN(F14:F20)-LEN(SUBSTITUTE(F14:F20,"V","")))+SUM(LEN(F14:F20)-LEN(SUBSTITUTE(F14:F20,"ל.ר.","")))/LEN("ל.ר.")=10,"עמידה בדרישות",IF(SUM(LEN(F14:F20)-LEN(SUBSTITUTE(F14:F20,"X","")))&gt;0,"פסילה","נדרשת השלמה"))</f>
        <v>נדרשת השלמה</v>
      </c>
    </row>
    <row r="14" spans="1:6" s="43" customFormat="1" ht="15.75" x14ac:dyDescent="0.2">
      <c r="A14" s="38" t="s">
        <v>54</v>
      </c>
      <c r="B14" s="91" t="s">
        <v>47</v>
      </c>
      <c r="C14" s="92"/>
      <c r="D14" s="39"/>
      <c r="E14" s="39"/>
      <c r="F14" s="39"/>
    </row>
    <row r="15" spans="1:6" s="43" customFormat="1" ht="32.450000000000003" customHeight="1" x14ac:dyDescent="0.2">
      <c r="A15" s="38" t="s">
        <v>55</v>
      </c>
      <c r="B15" s="91" t="s">
        <v>97</v>
      </c>
      <c r="C15" s="92"/>
      <c r="D15" s="39"/>
      <c r="E15" s="39"/>
      <c r="F15" s="39"/>
    </row>
    <row r="16" spans="1:6" s="43" customFormat="1" ht="57" customHeight="1" x14ac:dyDescent="0.2">
      <c r="A16" s="38" t="s">
        <v>56</v>
      </c>
      <c r="B16" s="91" t="s">
        <v>109</v>
      </c>
      <c r="C16" s="92"/>
      <c r="D16" s="39"/>
      <c r="E16" s="39"/>
      <c r="F16" s="39"/>
    </row>
    <row r="17" spans="1:6" s="43" customFormat="1" ht="75.599999999999994" customHeight="1" x14ac:dyDescent="0.2">
      <c r="A17" s="38" t="s">
        <v>57</v>
      </c>
      <c r="B17" s="91" t="s">
        <v>110</v>
      </c>
      <c r="C17" s="92"/>
      <c r="D17" s="39"/>
      <c r="E17" s="39"/>
      <c r="F17" s="39"/>
    </row>
    <row r="18" spans="1:6" s="43" customFormat="1" ht="32.450000000000003" customHeight="1" x14ac:dyDescent="0.2">
      <c r="A18" s="38" t="s">
        <v>58</v>
      </c>
      <c r="B18" s="91" t="s">
        <v>52</v>
      </c>
      <c r="C18" s="92"/>
      <c r="D18" s="39"/>
      <c r="E18" s="39"/>
      <c r="F18" s="39"/>
    </row>
    <row r="19" spans="1:6" s="43" customFormat="1" ht="32.450000000000003" customHeight="1" x14ac:dyDescent="0.2">
      <c r="A19" s="38" t="s">
        <v>59</v>
      </c>
      <c r="B19" s="91" t="s">
        <v>112</v>
      </c>
      <c r="C19" s="92"/>
      <c r="D19" s="39"/>
      <c r="E19" s="39"/>
      <c r="F19" s="39"/>
    </row>
    <row r="20" spans="1:6" s="43" customFormat="1" ht="32.450000000000003" customHeight="1" thickBot="1" x14ac:dyDescent="0.25">
      <c r="A20" s="38" t="s">
        <v>98</v>
      </c>
      <c r="B20" s="91" t="s">
        <v>107</v>
      </c>
      <c r="C20" s="92"/>
      <c r="D20" s="39"/>
      <c r="E20" s="39"/>
      <c r="F20" s="39"/>
    </row>
    <row r="21" spans="1:6" s="43" customFormat="1" ht="33.75" thickBot="1" x14ac:dyDescent="0.25">
      <c r="A21" s="33" t="s">
        <v>34</v>
      </c>
      <c r="B21" s="85" t="s">
        <v>48</v>
      </c>
      <c r="C21" s="86"/>
      <c r="D21" s="34" t="str">
        <f t="array" ref="D21">IF(SUM(LEN(D22:D39)-LEN(SUBSTITUTE(D22:D39,"V","")))+SUM(LEN(D22:D39)-LEN(SUBSTITUTE(D22:D39,"ל.ר.","")))/LEN("ל.ר.")=20,"עמידה בדרישות",IF(SUM(LEN(D22:D39)-LEN(SUBSTITUTE(D22:D39,"X","")))&gt;0,"פסילה","נדרשת השלמה"))</f>
        <v>נדרשת השלמה</v>
      </c>
      <c r="E21" s="34" t="str">
        <f t="array" ref="E21">IF(SUM(LEN(E22:E39)-LEN(SUBSTITUTE(E22:E39,"V","")))+SUM(LEN(E22:E39)-LEN(SUBSTITUTE(E22:E39,"ל.ר.","")))/LEN("ל.ר.")=20,"עמידה בדרישות",IF(SUM(LEN(E22:E39)-LEN(SUBSTITUTE(E22:E39,"X","")))&gt;0,"פסילה","נדרשת השלמה"))</f>
        <v>נדרשת השלמה</v>
      </c>
      <c r="F21" s="34" t="str">
        <f t="array" ref="F21">IF(SUM(LEN(F22:F39)-LEN(SUBSTITUTE(F22:F39,"V","")))+SUM(LEN(F22:F39)-LEN(SUBSTITUTE(F22:F39,"ל.ר.","")))/LEN("ל.ר.")=20,"עמידה בדרישות",IF(SUM(LEN(F22:F39)-LEN(SUBSTITUTE(F22:F39,"X","")))&gt;0,"פסילה","נדרשת השלמה"))</f>
        <v>נדרשת השלמה</v>
      </c>
    </row>
    <row r="22" spans="1:6" s="43" customFormat="1" ht="15.75" x14ac:dyDescent="0.2">
      <c r="A22" s="87" t="s">
        <v>36</v>
      </c>
      <c r="B22" s="83" t="s">
        <v>60</v>
      </c>
      <c r="C22" s="84"/>
      <c r="D22" s="45"/>
      <c r="E22" s="45"/>
      <c r="F22" s="45"/>
    </row>
    <row r="23" spans="1:6" s="43" customFormat="1" ht="15.75" x14ac:dyDescent="0.2">
      <c r="A23" s="82"/>
      <c r="B23" s="49" t="s">
        <v>38</v>
      </c>
      <c r="C23" s="48" t="s">
        <v>61</v>
      </c>
      <c r="D23" s="45"/>
      <c r="E23" s="45"/>
      <c r="F23" s="45"/>
    </row>
    <row r="24" spans="1:6" s="43" customFormat="1" ht="15.75" x14ac:dyDescent="0.2">
      <c r="A24" s="82"/>
      <c r="B24" s="49" t="s">
        <v>40</v>
      </c>
      <c r="C24" s="48" t="s">
        <v>62</v>
      </c>
      <c r="D24" s="45"/>
      <c r="E24" s="45"/>
      <c r="F24" s="45"/>
    </row>
    <row r="25" spans="1:6" s="43" customFormat="1" ht="15.75" x14ac:dyDescent="0.2">
      <c r="A25" s="82"/>
      <c r="B25" s="49" t="s">
        <v>42</v>
      </c>
      <c r="C25" s="48" t="s">
        <v>63</v>
      </c>
      <c r="D25" s="45"/>
      <c r="E25" s="45"/>
      <c r="F25" s="45"/>
    </row>
    <row r="26" spans="1:6" s="43" customFormat="1" ht="15.75" x14ac:dyDescent="0.2">
      <c r="A26" s="88"/>
      <c r="B26" s="49" t="s">
        <v>43</v>
      </c>
      <c r="C26" s="48" t="s">
        <v>108</v>
      </c>
      <c r="D26" s="45"/>
      <c r="E26" s="45"/>
      <c r="F26" s="45"/>
    </row>
    <row r="27" spans="1:6" s="43" customFormat="1" ht="15.75" x14ac:dyDescent="0.2">
      <c r="A27" s="46" t="s">
        <v>45</v>
      </c>
      <c r="B27" s="83" t="s">
        <v>64</v>
      </c>
      <c r="C27" s="84"/>
      <c r="D27" s="45"/>
      <c r="E27" s="45"/>
      <c r="F27" s="45"/>
    </row>
    <row r="28" spans="1:6" s="43" customFormat="1" ht="15.75" x14ac:dyDescent="0.2">
      <c r="A28" s="44" t="s">
        <v>65</v>
      </c>
      <c r="B28" s="83" t="s">
        <v>87</v>
      </c>
      <c r="C28" s="84"/>
      <c r="D28" s="45"/>
      <c r="E28" s="45"/>
      <c r="F28" s="45"/>
    </row>
    <row r="29" spans="1:6" s="43" customFormat="1" ht="15.75" x14ac:dyDescent="0.2">
      <c r="A29" s="46" t="s">
        <v>66</v>
      </c>
      <c r="B29" s="83" t="s">
        <v>86</v>
      </c>
      <c r="C29" s="84"/>
      <c r="D29" s="45"/>
      <c r="E29" s="45"/>
      <c r="F29" s="45"/>
    </row>
    <row r="30" spans="1:6" s="43" customFormat="1" ht="16.5" thickBot="1" x14ac:dyDescent="0.25">
      <c r="A30" s="44" t="s">
        <v>67</v>
      </c>
      <c r="B30" s="83" t="s">
        <v>85</v>
      </c>
      <c r="C30" s="84"/>
      <c r="D30" s="45"/>
      <c r="E30" s="45"/>
      <c r="F30" s="45"/>
    </row>
    <row r="31" spans="1:6" s="43" customFormat="1" ht="15.75" x14ac:dyDescent="0.2">
      <c r="A31" s="44" t="s">
        <v>68</v>
      </c>
      <c r="B31" s="83" t="s">
        <v>84</v>
      </c>
      <c r="C31" s="84"/>
      <c r="D31" s="45"/>
      <c r="E31" s="45"/>
      <c r="F31" s="45"/>
    </row>
    <row r="32" spans="1:6" s="43" customFormat="1" ht="15.75" x14ac:dyDescent="0.2">
      <c r="A32" s="46" t="s">
        <v>69</v>
      </c>
      <c r="B32" s="83" t="s">
        <v>83</v>
      </c>
      <c r="C32" s="84"/>
      <c r="D32" s="45"/>
      <c r="E32" s="45"/>
      <c r="F32" s="45"/>
    </row>
    <row r="33" spans="1:6" s="43" customFormat="1" ht="15.75" x14ac:dyDescent="0.2">
      <c r="A33" s="44" t="s">
        <v>70</v>
      </c>
      <c r="B33" s="83" t="s">
        <v>82</v>
      </c>
      <c r="C33" s="84"/>
      <c r="D33" s="45"/>
      <c r="E33" s="45"/>
      <c r="F33" s="45"/>
    </row>
    <row r="34" spans="1:6" s="43" customFormat="1" ht="15.75" x14ac:dyDescent="0.2">
      <c r="A34" s="44" t="s">
        <v>71</v>
      </c>
      <c r="B34" s="83" t="s">
        <v>81</v>
      </c>
      <c r="C34" s="84"/>
      <c r="D34" s="45"/>
      <c r="E34" s="45"/>
      <c r="F34" s="45"/>
    </row>
    <row r="35" spans="1:6" s="43" customFormat="1" ht="15.75" x14ac:dyDescent="0.2">
      <c r="A35" s="81" t="s">
        <v>72</v>
      </c>
      <c r="B35" s="83" t="s">
        <v>77</v>
      </c>
      <c r="C35" s="84"/>
      <c r="D35" s="45"/>
      <c r="E35" s="45"/>
      <c r="F35" s="45"/>
    </row>
    <row r="36" spans="1:6" s="43" customFormat="1" ht="63" x14ac:dyDescent="0.2">
      <c r="A36" s="82"/>
      <c r="B36" s="49" t="s">
        <v>73</v>
      </c>
      <c r="C36" s="48" t="s">
        <v>78</v>
      </c>
      <c r="D36" s="45"/>
      <c r="E36" s="45"/>
      <c r="F36" s="45"/>
    </row>
    <row r="37" spans="1:6" s="43" customFormat="1" ht="78.75" x14ac:dyDescent="0.2">
      <c r="A37" s="82"/>
      <c r="B37" s="49" t="s">
        <v>74</v>
      </c>
      <c r="C37" s="48" t="s">
        <v>88</v>
      </c>
      <c r="D37" s="45"/>
      <c r="E37" s="45"/>
      <c r="F37" s="45"/>
    </row>
    <row r="38" spans="1:6" s="43" customFormat="1" ht="63" x14ac:dyDescent="0.2">
      <c r="A38" s="82"/>
      <c r="B38" s="49" t="s">
        <v>75</v>
      </c>
      <c r="C38" s="48" t="s">
        <v>79</v>
      </c>
      <c r="D38" s="45"/>
      <c r="E38" s="45"/>
      <c r="F38" s="45"/>
    </row>
    <row r="39" spans="1:6" s="43" customFormat="1" ht="32.25" thickBot="1" x14ac:dyDescent="0.25">
      <c r="A39" s="82"/>
      <c r="B39" s="49" t="s">
        <v>76</v>
      </c>
      <c r="C39" s="48" t="s">
        <v>80</v>
      </c>
      <c r="D39" s="45"/>
      <c r="E39" s="45"/>
      <c r="F39" s="45"/>
    </row>
    <row r="40" spans="1:6" ht="33.75" thickBot="1" x14ac:dyDescent="0.25">
      <c r="A40" s="78" t="s">
        <v>49</v>
      </c>
      <c r="B40" s="79"/>
      <c r="C40" s="80"/>
      <c r="D40" s="34" t="str">
        <f>IF(OR(D7="פסילה",D21="פסילה"),"פסילה",IF(OR(D7="נדרשת השלמה",D21="נדרשת השלמה"),"נדרשת השלמה","עמידה בדרישות"))</f>
        <v>נדרשת השלמה</v>
      </c>
      <c r="E40" s="34" t="str">
        <f>IF(OR(E7="פסילה",E21="פסילה"),"פסילה",IF(OR(E7="נדרשת השלמה",E21="נדרשת השלמה"),"נדרשת השלמה","עמידה בדרישות"))</f>
        <v>נדרשת השלמה</v>
      </c>
      <c r="F40" s="34" t="str">
        <f>IF(OR(F7="פסילה",F21="פסילה"),"פסילה",IF(OR(F7="נדרשת השלמה",F21="נדרשת השלמה"),"נדרשת השלמה","עמידה בדרישות"))</f>
        <v>נדרשת השלמה</v>
      </c>
    </row>
  </sheetData>
  <mergeCells count="35">
    <mergeCell ref="B12:C12"/>
    <mergeCell ref="A1:A6"/>
    <mergeCell ref="B1:C1"/>
    <mergeCell ref="B2:C2"/>
    <mergeCell ref="B3:C3"/>
    <mergeCell ref="B4:C4"/>
    <mergeCell ref="B5:C5"/>
    <mergeCell ref="B6:C6"/>
    <mergeCell ref="B7:C7"/>
    <mergeCell ref="B8:C8"/>
    <mergeCell ref="B9:C9"/>
    <mergeCell ref="B10:C10"/>
    <mergeCell ref="B11:C11"/>
    <mergeCell ref="A22:A26"/>
    <mergeCell ref="B13:C13"/>
    <mergeCell ref="B14:C14"/>
    <mergeCell ref="B15:C15"/>
    <mergeCell ref="B16:C16"/>
    <mergeCell ref="B18:C18"/>
    <mergeCell ref="B19:C19"/>
    <mergeCell ref="B20:C20"/>
    <mergeCell ref="B17:C17"/>
    <mergeCell ref="B29:C29"/>
    <mergeCell ref="B30:C30"/>
    <mergeCell ref="B31:C31"/>
    <mergeCell ref="B32:C32"/>
    <mergeCell ref="B21:C21"/>
    <mergeCell ref="B22:C22"/>
    <mergeCell ref="B27:C27"/>
    <mergeCell ref="B28:C28"/>
    <mergeCell ref="A40:C40"/>
    <mergeCell ref="A35:A39"/>
    <mergeCell ref="B33:C33"/>
    <mergeCell ref="B34:C34"/>
    <mergeCell ref="B35:C35"/>
  </mergeCells>
  <phoneticPr fontId="15" type="noConversion"/>
  <conditionalFormatting sqref="D7:F40">
    <cfRule type="containsText" dxfId="10" priority="9" operator="containsText" text="ל.ר">
      <formula>NOT(ISERROR(SEARCH("ל.ר",D7)))</formula>
    </cfRule>
    <cfRule type="containsText" dxfId="9" priority="13" operator="containsText" text="$">
      <formula>NOT(ISERROR(SEARCH("$",D7)))</formula>
    </cfRule>
    <cfRule type="containsText" dxfId="8" priority="14" operator="containsText" text="X">
      <formula>NOT(ISERROR(SEARCH("X",D7)))</formula>
    </cfRule>
    <cfRule type="containsText" dxfId="7" priority="15" operator="containsText" text="V">
      <formula>NOT(ISERROR(SEARCH("V",D7)))</formula>
    </cfRule>
  </conditionalFormatting>
  <conditionalFormatting sqref="D40:F40 D13:F13 D21:F21 D7:F8">
    <cfRule type="containsText" dxfId="6" priority="10" operator="containsText" text="עמידה בדרישות">
      <formula>NOT(ISERROR(SEARCH("עמידה בדרישות",D7)))</formula>
    </cfRule>
    <cfRule type="containsText" dxfId="5" priority="11" operator="containsText" text="פסילה">
      <formula>NOT(ISERROR(SEARCH("פסילה",D7)))</formula>
    </cfRule>
    <cfRule type="containsText" dxfId="4" priority="12" operator="containsText" text="נדרשת השלמה">
      <formula>NOT(ISERROR(SEARCH("נדרשת השלמה",D7)))</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36"/>
  <sheetViews>
    <sheetView rightToLeft="1" zoomScale="85" zoomScaleNormal="85" workbookViewId="0">
      <selection activeCell="B8" sqref="B8"/>
    </sheetView>
  </sheetViews>
  <sheetFormatPr defaultRowHeight="14.25" x14ac:dyDescent="0.2"/>
  <cols>
    <col min="1" max="1" width="11" customWidth="1"/>
    <col min="2" max="2" width="48.375" customWidth="1"/>
    <col min="4" max="4" width="13.25" customWidth="1"/>
    <col min="5" max="5" width="10.125" bestFit="1" customWidth="1"/>
    <col min="6" max="6" width="10.5" customWidth="1"/>
  </cols>
  <sheetData>
    <row r="1" spans="1:15" ht="18.75" thickBot="1" x14ac:dyDescent="0.3">
      <c r="D1" s="145" t="s">
        <v>95</v>
      </c>
      <c r="E1" s="145"/>
      <c r="F1" s="145"/>
    </row>
    <row r="2" spans="1:15" ht="15" thickBot="1" x14ac:dyDescent="0.25">
      <c r="D2" s="146" t="s">
        <v>0</v>
      </c>
      <c r="E2" s="147"/>
      <c r="F2" s="148"/>
      <c r="G2" s="146" t="s">
        <v>8</v>
      </c>
      <c r="H2" s="147"/>
      <c r="I2" s="148"/>
      <c r="J2" s="146" t="s">
        <v>9</v>
      </c>
      <c r="K2" s="147"/>
      <c r="L2" s="148"/>
      <c r="M2" s="146" t="s">
        <v>19</v>
      </c>
      <c r="N2" s="147"/>
      <c r="O2" s="148"/>
    </row>
    <row r="3" spans="1:15" s="1" customFormat="1" ht="45.75" thickBot="1" x14ac:dyDescent="0.25">
      <c r="A3" s="50" t="s">
        <v>7</v>
      </c>
      <c r="B3" s="52" t="s">
        <v>6</v>
      </c>
      <c r="C3" s="51" t="s">
        <v>5</v>
      </c>
      <c r="D3" s="12" t="s">
        <v>1</v>
      </c>
      <c r="E3" s="13" t="s">
        <v>2</v>
      </c>
      <c r="F3" s="18" t="s">
        <v>3</v>
      </c>
      <c r="G3" s="12" t="s">
        <v>1</v>
      </c>
      <c r="H3" s="13" t="s">
        <v>2</v>
      </c>
      <c r="I3" s="18" t="s">
        <v>3</v>
      </c>
      <c r="J3" s="12" t="s">
        <v>1</v>
      </c>
      <c r="K3" s="13" t="s">
        <v>2</v>
      </c>
      <c r="L3" s="18" t="s">
        <v>3</v>
      </c>
      <c r="M3" s="12" t="s">
        <v>1</v>
      </c>
      <c r="N3" s="13" t="s">
        <v>2</v>
      </c>
      <c r="O3" s="18" t="s">
        <v>3</v>
      </c>
    </row>
    <row r="4" spans="1:15" ht="57" x14ac:dyDescent="0.2">
      <c r="A4" s="149" t="s">
        <v>20</v>
      </c>
      <c r="B4" s="63" t="s">
        <v>105</v>
      </c>
      <c r="C4" s="106">
        <v>35</v>
      </c>
      <c r="D4" s="3"/>
      <c r="E4" s="9"/>
      <c r="F4" s="140">
        <f>SUM(E4:E10)</f>
        <v>0</v>
      </c>
      <c r="G4" s="3"/>
      <c r="H4" s="9"/>
      <c r="I4" s="140">
        <f>SUM(H4:H10)</f>
        <v>0</v>
      </c>
      <c r="J4" s="3"/>
      <c r="K4" s="9"/>
      <c r="L4" s="140">
        <f>SUM(K4:K10)</f>
        <v>0</v>
      </c>
      <c r="M4" s="3"/>
      <c r="N4" s="9"/>
      <c r="O4" s="140">
        <f>SUM(N4:N10)</f>
        <v>0</v>
      </c>
    </row>
    <row r="5" spans="1:15" ht="85.5" x14ac:dyDescent="0.2">
      <c r="A5" s="150"/>
      <c r="B5" s="74" t="s">
        <v>101</v>
      </c>
      <c r="C5" s="107"/>
      <c r="D5" s="3"/>
      <c r="E5" s="9"/>
      <c r="F5" s="141"/>
      <c r="G5" s="3"/>
      <c r="H5" s="9"/>
      <c r="I5" s="141"/>
      <c r="J5" s="3"/>
      <c r="K5" s="9"/>
      <c r="L5" s="141"/>
      <c r="M5" s="3"/>
      <c r="N5" s="9"/>
      <c r="O5" s="141"/>
    </row>
    <row r="6" spans="1:15" ht="165" customHeight="1" x14ac:dyDescent="0.2">
      <c r="A6" s="150"/>
      <c r="B6" s="62" t="s">
        <v>102</v>
      </c>
      <c r="C6" s="107"/>
      <c r="D6" s="3"/>
      <c r="E6" s="9"/>
      <c r="F6" s="141"/>
      <c r="G6" s="3"/>
      <c r="H6" s="9"/>
      <c r="I6" s="141"/>
      <c r="J6" s="3"/>
      <c r="K6" s="9"/>
      <c r="L6" s="141"/>
      <c r="M6" s="3"/>
      <c r="N6" s="9"/>
      <c r="O6" s="141"/>
    </row>
    <row r="7" spans="1:15" ht="61.9" customHeight="1" thickBot="1" x14ac:dyDescent="0.25">
      <c r="A7" s="151"/>
      <c r="B7" s="60" t="s">
        <v>106</v>
      </c>
      <c r="C7" s="108"/>
      <c r="D7" s="23"/>
      <c r="E7" s="21"/>
      <c r="F7" s="141"/>
      <c r="G7" s="23"/>
      <c r="H7" s="21"/>
      <c r="I7" s="141"/>
      <c r="J7" s="23"/>
      <c r="K7" s="21"/>
      <c r="L7" s="141"/>
      <c r="M7" s="23"/>
      <c r="N7" s="21"/>
      <c r="O7" s="141"/>
    </row>
    <row r="8" spans="1:15" ht="72" thickBot="1" x14ac:dyDescent="0.25">
      <c r="A8" s="153" t="s">
        <v>100</v>
      </c>
      <c r="B8" s="59" t="s">
        <v>111</v>
      </c>
      <c r="C8" s="137">
        <v>15</v>
      </c>
      <c r="D8" s="57"/>
      <c r="E8" s="58"/>
      <c r="F8" s="141"/>
      <c r="G8" s="57"/>
      <c r="H8" s="58"/>
      <c r="I8" s="141"/>
      <c r="J8" s="57"/>
      <c r="K8" s="58"/>
      <c r="L8" s="141"/>
      <c r="M8" s="57"/>
      <c r="N8" s="58"/>
      <c r="O8" s="141"/>
    </row>
    <row r="9" spans="1:15" ht="129" thickBot="1" x14ac:dyDescent="0.25">
      <c r="A9" s="154"/>
      <c r="B9" s="61" t="s">
        <v>99</v>
      </c>
      <c r="C9" s="152"/>
      <c r="D9" s="22"/>
      <c r="E9" s="20"/>
      <c r="F9" s="141"/>
      <c r="G9" s="22"/>
      <c r="H9" s="20"/>
      <c r="I9" s="141"/>
      <c r="J9" s="22"/>
      <c r="K9" s="20"/>
      <c r="L9" s="141"/>
      <c r="M9" s="22"/>
      <c r="N9" s="20"/>
      <c r="O9" s="141"/>
    </row>
    <row r="10" spans="1:15" ht="43.15" customHeight="1" thickBot="1" x14ac:dyDescent="0.25">
      <c r="A10" s="75" t="s">
        <v>103</v>
      </c>
      <c r="B10" s="76" t="s">
        <v>104</v>
      </c>
      <c r="C10" s="77">
        <v>5</v>
      </c>
      <c r="D10" s="23"/>
      <c r="E10" s="21"/>
      <c r="F10" s="141"/>
      <c r="G10" s="23"/>
      <c r="H10" s="21"/>
      <c r="I10" s="141"/>
      <c r="J10" s="23"/>
      <c r="K10" s="21"/>
      <c r="L10" s="141"/>
      <c r="M10" s="23"/>
      <c r="N10" s="21"/>
      <c r="O10" s="141"/>
    </row>
    <row r="11" spans="1:15" ht="38.25" customHeight="1" thickBot="1" x14ac:dyDescent="0.25">
      <c r="A11" s="64"/>
      <c r="B11" s="65" t="s">
        <v>25</v>
      </c>
      <c r="C11" s="66">
        <v>5</v>
      </c>
      <c r="D11" s="3"/>
      <c r="E11" s="3"/>
      <c r="F11" s="26"/>
      <c r="G11" s="3"/>
      <c r="H11" s="3"/>
      <c r="I11" s="26"/>
      <c r="L11" s="27"/>
      <c r="O11" s="27"/>
    </row>
    <row r="12" spans="1:15" ht="29.25" customHeight="1" thickBot="1" x14ac:dyDescent="0.25">
      <c r="A12" s="69"/>
      <c r="B12" s="53" t="s">
        <v>21</v>
      </c>
      <c r="C12" s="70" t="s">
        <v>22</v>
      </c>
      <c r="D12" s="24"/>
      <c r="E12" s="24"/>
      <c r="F12" s="25" t="str">
        <f>IF(SUM(F4:F10)&gt;40,"יוזמן לראיון","לא יוזמן לראיון")</f>
        <v>לא יוזמן לראיון</v>
      </c>
      <c r="G12" s="24"/>
      <c r="H12" s="24"/>
      <c r="I12" s="25" t="str">
        <f>IF(SUM(I4:I10)&gt;40,"יוזמן לראיון","לא יוזמן לראיון")</f>
        <v>לא יוזמן לראיון</v>
      </c>
      <c r="J12" s="24"/>
      <c r="K12" s="24"/>
      <c r="L12" s="25" t="str">
        <f>IF(SUM(L4:L10)&gt;40,"יוזמן לראיון","לא יוזמן לראיון")</f>
        <v>לא יוזמן לראיון</v>
      </c>
      <c r="M12" s="24"/>
      <c r="N12" s="24"/>
      <c r="O12" s="25" t="str">
        <f>IF(SUM(O4:O10)&gt;40,"יוזמן לראיון","לא יוזמן לראיון")</f>
        <v>לא יוזמן לראיון</v>
      </c>
    </row>
    <row r="13" spans="1:15" ht="76.5" customHeight="1" x14ac:dyDescent="0.2">
      <c r="A13" s="134" t="s">
        <v>4</v>
      </c>
      <c r="B13" s="59" t="s">
        <v>96</v>
      </c>
      <c r="C13" s="137">
        <v>40</v>
      </c>
      <c r="D13" s="67"/>
      <c r="E13" s="5"/>
      <c r="F13" s="140">
        <f>SUM(E13:E15)</f>
        <v>0</v>
      </c>
      <c r="G13" s="6"/>
      <c r="H13" s="5"/>
      <c r="I13" s="140">
        <f>SUM(H13:H15)</f>
        <v>0</v>
      </c>
      <c r="J13" s="6"/>
      <c r="K13" s="5"/>
      <c r="L13" s="140">
        <f>SUM(K13:K15)</f>
        <v>0</v>
      </c>
      <c r="M13" s="6"/>
      <c r="N13" s="5"/>
      <c r="O13" s="140">
        <f>SUM(N13:N15)</f>
        <v>0</v>
      </c>
    </row>
    <row r="14" spans="1:15" ht="82.9" customHeight="1" x14ac:dyDescent="0.2">
      <c r="A14" s="135"/>
      <c r="B14" s="72" t="s">
        <v>26</v>
      </c>
      <c r="C14" s="138"/>
      <c r="D14" s="3"/>
      <c r="E14" s="9"/>
      <c r="F14" s="141"/>
      <c r="G14" s="10"/>
      <c r="H14" s="9"/>
      <c r="I14" s="141"/>
      <c r="J14" s="10"/>
      <c r="K14" s="9"/>
      <c r="L14" s="141"/>
      <c r="M14" s="10"/>
      <c r="N14" s="9"/>
      <c r="O14" s="141"/>
    </row>
    <row r="15" spans="1:15" ht="34.5" customHeight="1" thickBot="1" x14ac:dyDescent="0.25">
      <c r="A15" s="136"/>
      <c r="B15" s="73" t="s">
        <v>50</v>
      </c>
      <c r="C15" s="139"/>
      <c r="D15" s="68"/>
      <c r="E15" s="2"/>
      <c r="F15" s="142"/>
      <c r="G15" s="4"/>
      <c r="H15" s="2"/>
      <c r="I15" s="142"/>
      <c r="J15" s="4"/>
      <c r="K15" s="2"/>
      <c r="L15" s="142"/>
      <c r="M15" s="4"/>
      <c r="N15" s="2"/>
      <c r="O15" s="142"/>
    </row>
    <row r="16" spans="1:15" ht="32.25" customHeight="1" thickBot="1" x14ac:dyDescent="0.25">
      <c r="A16" s="143" t="s">
        <v>23</v>
      </c>
      <c r="B16" s="144"/>
      <c r="C16" s="71">
        <f>SUM(C4:C11) + C13</f>
        <v>100</v>
      </c>
      <c r="D16" s="15"/>
      <c r="E16" s="16"/>
      <c r="F16" s="17" t="e">
        <f>SUM(F4+#REF!+F13)</f>
        <v>#REF!</v>
      </c>
      <c r="G16" s="15"/>
      <c r="H16" s="16"/>
      <c r="I16" s="17" t="e">
        <f>SUM(I4+#REF!+I13)</f>
        <v>#REF!</v>
      </c>
      <c r="J16" s="15"/>
      <c r="K16" s="16"/>
      <c r="L16" s="17" t="e">
        <f>SUM(L4+#REF!+L13)</f>
        <v>#REF!</v>
      </c>
      <c r="M16" s="15"/>
      <c r="N16" s="16"/>
      <c r="O16" s="17" t="e">
        <f>SUM(O4+#REF!+O13)</f>
        <v>#REF!</v>
      </c>
    </row>
    <row r="17" spans="1:15" ht="34.5" customHeight="1" thickBot="1" x14ac:dyDescent="0.25">
      <c r="A17" s="132" t="s">
        <v>24</v>
      </c>
      <c r="B17" s="133"/>
      <c r="C17" s="14">
        <v>70</v>
      </c>
      <c r="D17" s="116" t="s">
        <v>11</v>
      </c>
      <c r="E17" s="117"/>
      <c r="F17" s="19" t="e">
        <f>IF(F16&gt;$C$17,"V","X")</f>
        <v>#REF!</v>
      </c>
      <c r="G17" s="116" t="s">
        <v>11</v>
      </c>
      <c r="H17" s="117"/>
      <c r="I17" s="19" t="e">
        <f t="shared" ref="I17" si="0">IF(I16&gt;$C$17,"V","X")</f>
        <v>#REF!</v>
      </c>
      <c r="J17" s="116" t="s">
        <v>11</v>
      </c>
      <c r="K17" s="117"/>
      <c r="L17" s="19" t="e">
        <f t="shared" ref="L17" si="1">IF(L16&gt;$C$17,"V","X")</f>
        <v>#REF!</v>
      </c>
      <c r="M17" s="116" t="s">
        <v>11</v>
      </c>
      <c r="N17" s="117"/>
      <c r="O17" s="19" t="e">
        <f t="shared" ref="O17" si="2">IF(O16&gt;$C$17,"V","X")</f>
        <v>#REF!</v>
      </c>
    </row>
    <row r="18" spans="1:15" ht="34.5" customHeight="1" thickBot="1" x14ac:dyDescent="0.25"/>
    <row r="19" spans="1:15" ht="15" thickBot="1" x14ac:dyDescent="0.25">
      <c r="A19" s="129" t="s">
        <v>14</v>
      </c>
      <c r="B19" s="8" t="s">
        <v>15</v>
      </c>
      <c r="C19" s="11"/>
      <c r="D19" s="114">
        <v>2</v>
      </c>
      <c r="E19" s="118"/>
      <c r="F19" s="7">
        <v>299</v>
      </c>
      <c r="G19" s="114">
        <v>3</v>
      </c>
      <c r="H19" s="118"/>
      <c r="I19" s="7">
        <v>207</v>
      </c>
      <c r="J19" s="114">
        <v>4</v>
      </c>
      <c r="K19" s="118"/>
      <c r="L19" s="7">
        <f t="shared" ref="L19" si="3">IF(J19="","",IF(J19&lt;=2,282,IF(J19=3,196,IF(J19=4,147,""))))</f>
        <v>147</v>
      </c>
      <c r="M19" s="114">
        <v>5</v>
      </c>
      <c r="N19" s="118"/>
      <c r="O19" s="7" t="str">
        <f t="shared" ref="O19" si="4">IF(M19="","",IF(M19&lt;=2,282,IF(M19=3,196,IF(M19=4,147,""))))</f>
        <v/>
      </c>
    </row>
    <row r="20" spans="1:15" ht="15" thickBot="1" x14ac:dyDescent="0.25">
      <c r="A20" s="130"/>
      <c r="B20" s="126" t="s">
        <v>16</v>
      </c>
      <c r="C20" s="127"/>
      <c r="D20" s="111">
        <v>0.1</v>
      </c>
      <c r="E20" s="111"/>
      <c r="F20" s="112"/>
      <c r="G20" s="111">
        <v>0.1</v>
      </c>
      <c r="H20" s="111"/>
      <c r="I20" s="112"/>
      <c r="J20" s="111">
        <v>0.1</v>
      </c>
      <c r="K20" s="111"/>
      <c r="L20" s="112"/>
      <c r="M20" s="111">
        <v>0.1</v>
      </c>
      <c r="N20" s="111"/>
      <c r="O20" s="112"/>
    </row>
    <row r="21" spans="1:15" x14ac:dyDescent="0.2">
      <c r="A21" s="130"/>
      <c r="B21" s="126" t="s">
        <v>17</v>
      </c>
      <c r="C21" s="127"/>
      <c r="D21" s="113">
        <v>0.05</v>
      </c>
      <c r="E21" s="114"/>
      <c r="F21" s="115"/>
      <c r="G21" s="113">
        <v>0.05</v>
      </c>
      <c r="H21" s="114"/>
      <c r="I21" s="115"/>
      <c r="J21" s="113">
        <v>0.05</v>
      </c>
      <c r="K21" s="114"/>
      <c r="L21" s="115"/>
      <c r="M21" s="113">
        <v>0.05</v>
      </c>
      <c r="N21" s="114"/>
      <c r="O21" s="115"/>
    </row>
    <row r="22" spans="1:15" ht="15" thickBot="1" x14ac:dyDescent="0.25">
      <c r="A22" s="131"/>
      <c r="B22" s="126" t="s">
        <v>18</v>
      </c>
      <c r="C22" s="127"/>
      <c r="D22" s="109" t="e">
        <f>IF(D19="","",F19*(1-#REF!)*(1-D20)*(1-D21))</f>
        <v>#REF!</v>
      </c>
      <c r="E22" s="109"/>
      <c r="F22" s="110"/>
      <c r="G22" s="109" t="e">
        <f>IF(G19="","",I19*(1-#REF!)*(1-G20)*(1-G21))</f>
        <v>#REF!</v>
      </c>
      <c r="H22" s="109"/>
      <c r="I22" s="110"/>
      <c r="J22" s="109" t="e">
        <f>IF(J19="","",L19*(1-#REF!)*(1-J20)*(1-J21))</f>
        <v>#REF!</v>
      </c>
      <c r="K22" s="109"/>
      <c r="L22" s="110"/>
      <c r="M22" s="109" t="e">
        <f>IF(M19="","",O19*(1-#REF!)*(1-M20)*(1-M21))</f>
        <v>#VALUE!</v>
      </c>
      <c r="N22" s="109"/>
      <c r="O22" s="110"/>
    </row>
    <row r="23" spans="1:15" ht="15" thickBot="1" x14ac:dyDescent="0.25">
      <c r="A23" s="122" t="s">
        <v>10</v>
      </c>
      <c r="B23" s="128"/>
      <c r="C23" s="128"/>
      <c r="D23" s="122" t="e">
        <f>#REF!/D22*100</f>
        <v>#REF!</v>
      </c>
      <c r="E23" s="123"/>
      <c r="F23" s="124"/>
      <c r="G23" s="122" t="e">
        <f>#REF!/G22*100</f>
        <v>#REF!</v>
      </c>
      <c r="H23" s="123"/>
      <c r="I23" s="124"/>
      <c r="J23" s="122" t="e">
        <f>#REF!/J22*100</f>
        <v>#REF!</v>
      </c>
      <c r="K23" s="123"/>
      <c r="L23" s="124"/>
      <c r="M23" s="122" t="e">
        <f>#REF!/M22*100</f>
        <v>#REF!</v>
      </c>
      <c r="N23" s="123"/>
      <c r="O23" s="124"/>
    </row>
    <row r="24" spans="1:15" ht="15" thickBot="1" x14ac:dyDescent="0.25">
      <c r="A24" s="122" t="s">
        <v>13</v>
      </c>
      <c r="B24" s="123"/>
      <c r="C24" s="124"/>
      <c r="D24" s="122" t="e">
        <f>D23*#REF!</f>
        <v>#REF!</v>
      </c>
      <c r="E24" s="123"/>
      <c r="F24" s="124"/>
      <c r="G24" s="122" t="e">
        <f>G23*#REF!</f>
        <v>#REF!</v>
      </c>
      <c r="H24" s="123"/>
      <c r="I24" s="124"/>
      <c r="J24" s="122" t="e">
        <f>J23*#REF!</f>
        <v>#REF!</v>
      </c>
      <c r="K24" s="123"/>
      <c r="L24" s="124"/>
      <c r="M24" s="122" t="e">
        <f>M23*#REF!</f>
        <v>#REF!</v>
      </c>
      <c r="N24" s="123"/>
      <c r="O24" s="124"/>
    </row>
    <row r="25" spans="1:15" ht="15" thickBot="1" x14ac:dyDescent="0.25">
      <c r="A25" s="125" t="s">
        <v>12</v>
      </c>
      <c r="B25" s="120"/>
      <c r="C25" s="121"/>
      <c r="D25" s="119" t="e">
        <f>D24+#REF!</f>
        <v>#REF!</v>
      </c>
      <c r="E25" s="120"/>
      <c r="F25" s="121"/>
      <c r="G25" s="119" t="e">
        <f>G24+#REF!</f>
        <v>#REF!</v>
      </c>
      <c r="H25" s="120"/>
      <c r="I25" s="121"/>
      <c r="J25" s="119" t="e">
        <f>J24+#REF!</f>
        <v>#REF!</v>
      </c>
      <c r="K25" s="120"/>
      <c r="L25" s="121"/>
      <c r="M25" s="119" t="e">
        <f>M24+#REF!</f>
        <v>#REF!</v>
      </c>
      <c r="N25" s="120"/>
      <c r="O25" s="121"/>
    </row>
    <row r="27" spans="1:15" x14ac:dyDescent="0.2">
      <c r="B27" s="54"/>
      <c r="C27" s="56"/>
    </row>
    <row r="28" spans="1:15" x14ac:dyDescent="0.2">
      <c r="B28" s="56"/>
      <c r="C28" s="56"/>
    </row>
    <row r="29" spans="1:15" x14ac:dyDescent="0.2">
      <c r="B29" s="56"/>
      <c r="C29" s="56"/>
    </row>
    <row r="30" spans="1:15" x14ac:dyDescent="0.2">
      <c r="B30" s="56"/>
      <c r="C30" s="56"/>
    </row>
    <row r="31" spans="1:15" x14ac:dyDescent="0.2">
      <c r="B31" s="56"/>
    </row>
    <row r="32" spans="1:15" x14ac:dyDescent="0.2">
      <c r="B32" s="54"/>
      <c r="C32" s="56"/>
    </row>
    <row r="33" spans="2:4" x14ac:dyDescent="0.2">
      <c r="C33" s="54"/>
      <c r="D33" s="55"/>
    </row>
    <row r="34" spans="2:4" x14ac:dyDescent="0.2">
      <c r="C34" s="54"/>
      <c r="D34" s="56"/>
    </row>
    <row r="35" spans="2:4" x14ac:dyDescent="0.2">
      <c r="C35" s="54"/>
      <c r="D35" s="56"/>
    </row>
    <row r="36" spans="2:4" x14ac:dyDescent="0.2">
      <c r="C36" s="54"/>
      <c r="D36" s="56"/>
    </row>
    <row r="37" spans="2:4" x14ac:dyDescent="0.2">
      <c r="C37" s="54"/>
      <c r="D37" s="56"/>
    </row>
    <row r="38" spans="2:4" x14ac:dyDescent="0.2">
      <c r="C38" s="54"/>
      <c r="D38" s="56"/>
    </row>
    <row r="39" spans="2:4" x14ac:dyDescent="0.2">
      <c r="C39" s="54"/>
      <c r="D39" s="56"/>
    </row>
    <row r="40" spans="2:4" x14ac:dyDescent="0.2">
      <c r="C40" s="56"/>
      <c r="D40" s="56"/>
    </row>
    <row r="41" spans="2:4" x14ac:dyDescent="0.2">
      <c r="C41" s="56"/>
      <c r="D41" s="56"/>
    </row>
    <row r="42" spans="2:4" x14ac:dyDescent="0.2">
      <c r="C42" s="56"/>
      <c r="D42" s="56"/>
    </row>
    <row r="43" spans="2:4" x14ac:dyDescent="0.2">
      <c r="C43" s="56"/>
      <c r="D43" s="56"/>
    </row>
    <row r="44" spans="2:4" x14ac:dyDescent="0.2">
      <c r="C44" s="54"/>
    </row>
    <row r="45" spans="2:4" x14ac:dyDescent="0.2">
      <c r="B45" s="56"/>
      <c r="C45" s="56"/>
    </row>
    <row r="46" spans="2:4" x14ac:dyDescent="0.2">
      <c r="B46" s="56"/>
      <c r="C46" s="56"/>
    </row>
    <row r="47" spans="2:4" x14ac:dyDescent="0.2">
      <c r="B47" s="56"/>
      <c r="C47" s="56"/>
    </row>
    <row r="48" spans="2:4" x14ac:dyDescent="0.2">
      <c r="B48" s="56"/>
    </row>
    <row r="49" spans="2:3" x14ac:dyDescent="0.2">
      <c r="B49" s="54"/>
      <c r="C49" s="56"/>
    </row>
    <row r="50" spans="2:3" x14ac:dyDescent="0.2">
      <c r="B50" s="56"/>
      <c r="C50" s="56"/>
    </row>
    <row r="51" spans="2:3" x14ac:dyDescent="0.2">
      <c r="B51" s="56"/>
      <c r="C51" s="56"/>
    </row>
    <row r="52" spans="2:3" x14ac:dyDescent="0.2">
      <c r="B52" s="56"/>
      <c r="C52" s="56"/>
    </row>
    <row r="53" spans="2:3" x14ac:dyDescent="0.2">
      <c r="B53" s="56"/>
      <c r="C53" s="56"/>
    </row>
    <row r="54" spans="2:3" x14ac:dyDescent="0.2">
      <c r="B54" s="56"/>
      <c r="C54" s="56"/>
    </row>
    <row r="55" spans="2:3" x14ac:dyDescent="0.2">
      <c r="B55" s="56"/>
    </row>
    <row r="74" spans="2:4" x14ac:dyDescent="0.2">
      <c r="C74" s="54"/>
      <c r="D74" s="55"/>
    </row>
    <row r="75" spans="2:4" x14ac:dyDescent="0.2">
      <c r="B75" s="55"/>
    </row>
    <row r="76" spans="2:4" x14ac:dyDescent="0.2">
      <c r="B76" s="56"/>
      <c r="C76" s="56"/>
    </row>
    <row r="77" spans="2:4" x14ac:dyDescent="0.2">
      <c r="B77" s="55"/>
    </row>
    <row r="78" spans="2:4" x14ac:dyDescent="0.2">
      <c r="B78" s="56"/>
      <c r="C78" s="56"/>
    </row>
    <row r="79" spans="2:4" x14ac:dyDescent="0.2">
      <c r="B79" s="56"/>
      <c r="C79" s="56"/>
    </row>
    <row r="80" spans="2:4" x14ac:dyDescent="0.2">
      <c r="B80" s="56"/>
      <c r="C80" s="56"/>
    </row>
    <row r="81" spans="2:3" x14ac:dyDescent="0.2">
      <c r="B81" s="54"/>
      <c r="C81" s="56"/>
    </row>
    <row r="95" spans="2:3" x14ac:dyDescent="0.2">
      <c r="B95" s="56"/>
    </row>
    <row r="96" spans="2:3" x14ac:dyDescent="0.2">
      <c r="B96" s="56"/>
      <c r="C96" s="56"/>
    </row>
    <row r="97" spans="2:3" x14ac:dyDescent="0.2">
      <c r="B97" s="56"/>
    </row>
    <row r="98" spans="2:3" x14ac:dyDescent="0.2">
      <c r="B98" s="54"/>
      <c r="C98" s="56"/>
    </row>
    <row r="99" spans="2:3" x14ac:dyDescent="0.2">
      <c r="B99" s="56"/>
      <c r="C99" s="56"/>
    </row>
    <row r="100" spans="2:3" x14ac:dyDescent="0.2">
      <c r="B100" s="56"/>
      <c r="C100" s="56"/>
    </row>
    <row r="101" spans="2:3" x14ac:dyDescent="0.2">
      <c r="B101" s="56"/>
      <c r="C101" s="56"/>
    </row>
    <row r="102" spans="2:3" x14ac:dyDescent="0.2">
      <c r="B102" s="56"/>
    </row>
    <row r="103" spans="2:3" x14ac:dyDescent="0.2">
      <c r="B103" s="54"/>
      <c r="C103" s="56"/>
    </row>
    <row r="104" spans="2:3" x14ac:dyDescent="0.2">
      <c r="B104" s="55"/>
    </row>
    <row r="105" spans="2:3" x14ac:dyDescent="0.2">
      <c r="B105" s="54"/>
      <c r="C105" s="55"/>
    </row>
    <row r="106" spans="2:3" x14ac:dyDescent="0.2">
      <c r="B106" s="56"/>
    </row>
    <row r="107" spans="2:3" x14ac:dyDescent="0.2">
      <c r="B107" s="54"/>
      <c r="C107" s="56"/>
    </row>
    <row r="108" spans="2:3" x14ac:dyDescent="0.2">
      <c r="B108" s="56"/>
      <c r="C108" s="56"/>
    </row>
    <row r="109" spans="2:3" x14ac:dyDescent="0.2">
      <c r="B109" s="56"/>
      <c r="C109" s="56"/>
    </row>
    <row r="110" spans="2:3" x14ac:dyDescent="0.2">
      <c r="B110" s="56"/>
      <c r="C110" s="56"/>
    </row>
    <row r="111" spans="2:3" x14ac:dyDescent="0.2">
      <c r="B111" s="56"/>
    </row>
    <row r="112" spans="2:3" x14ac:dyDescent="0.2">
      <c r="B112" s="55"/>
    </row>
    <row r="113" spans="2:3" x14ac:dyDescent="0.2">
      <c r="B113" s="54"/>
      <c r="C113" s="55"/>
    </row>
    <row r="114" spans="2:3" x14ac:dyDescent="0.2">
      <c r="B114" s="56"/>
    </row>
    <row r="115" spans="2:3" x14ac:dyDescent="0.2">
      <c r="B115" s="54"/>
      <c r="C115" s="56"/>
    </row>
    <row r="116" spans="2:3" x14ac:dyDescent="0.2">
      <c r="B116" s="56"/>
      <c r="C116" s="56"/>
    </row>
    <row r="117" spans="2:3" x14ac:dyDescent="0.2">
      <c r="B117" s="55"/>
    </row>
    <row r="118" spans="2:3" x14ac:dyDescent="0.2">
      <c r="B118" s="56"/>
      <c r="C118" s="56"/>
    </row>
    <row r="119" spans="2:3" x14ac:dyDescent="0.2">
      <c r="B119" s="55"/>
    </row>
    <row r="120" spans="2:3" x14ac:dyDescent="0.2">
      <c r="B120" s="56"/>
      <c r="C120" s="56"/>
    </row>
    <row r="121" spans="2:3" x14ac:dyDescent="0.2">
      <c r="B121" s="56"/>
      <c r="C121" s="56"/>
    </row>
    <row r="122" spans="2:3" x14ac:dyDescent="0.2">
      <c r="B122" s="56"/>
      <c r="C122" s="56"/>
    </row>
    <row r="123" spans="2:3" x14ac:dyDescent="0.2">
      <c r="B123" s="54"/>
      <c r="C123" s="56"/>
    </row>
    <row r="124" spans="2:3" x14ac:dyDescent="0.2">
      <c r="B124" s="54"/>
      <c r="C124" s="55"/>
    </row>
    <row r="125" spans="2:3" x14ac:dyDescent="0.2">
      <c r="B125" s="54"/>
      <c r="C125" s="56"/>
    </row>
    <row r="126" spans="2:3" x14ac:dyDescent="0.2">
      <c r="B126" s="54"/>
      <c r="C126" s="56"/>
    </row>
    <row r="127" spans="2:3" x14ac:dyDescent="0.2">
      <c r="B127" s="54"/>
      <c r="C127" s="56"/>
    </row>
    <row r="128" spans="2:3" x14ac:dyDescent="0.2">
      <c r="B128" s="54"/>
      <c r="C128" s="56"/>
    </row>
    <row r="129" spans="2:3" x14ac:dyDescent="0.2">
      <c r="B129" s="54"/>
      <c r="C129" s="56"/>
    </row>
    <row r="130" spans="2:3" x14ac:dyDescent="0.2">
      <c r="B130" s="54"/>
      <c r="C130" s="56"/>
    </row>
    <row r="131" spans="2:3" x14ac:dyDescent="0.2">
      <c r="B131" s="56"/>
      <c r="C131" s="56"/>
    </row>
    <row r="132" spans="2:3" x14ac:dyDescent="0.2">
      <c r="B132" s="56"/>
      <c r="C132" s="56"/>
    </row>
    <row r="133" spans="2:3" x14ac:dyDescent="0.2">
      <c r="B133" s="56"/>
      <c r="C133" s="56"/>
    </row>
    <row r="134" spans="2:3" x14ac:dyDescent="0.2">
      <c r="B134" s="56"/>
      <c r="C134" s="56"/>
    </row>
    <row r="135" spans="2:3" x14ac:dyDescent="0.2">
      <c r="B135" s="54"/>
    </row>
    <row r="136" spans="2:3" x14ac:dyDescent="0.2">
      <c r="B136" s="54"/>
      <c r="C136" s="55"/>
    </row>
  </sheetData>
  <mergeCells count="60">
    <mergeCell ref="I13:I15"/>
    <mergeCell ref="L13:L15"/>
    <mergeCell ref="O13:O15"/>
    <mergeCell ref="A16:B16"/>
    <mergeCell ref="D1:F1"/>
    <mergeCell ref="D2:F2"/>
    <mergeCell ref="F4:F10"/>
    <mergeCell ref="A4:A7"/>
    <mergeCell ref="G2:I2"/>
    <mergeCell ref="J2:L2"/>
    <mergeCell ref="M2:O2"/>
    <mergeCell ref="I4:I10"/>
    <mergeCell ref="L4:L10"/>
    <mergeCell ref="O4:O10"/>
    <mergeCell ref="C8:C9"/>
    <mergeCell ref="A8:A9"/>
    <mergeCell ref="A17:B17"/>
    <mergeCell ref="D17:E17"/>
    <mergeCell ref="A13:A15"/>
    <mergeCell ref="C13:C15"/>
    <mergeCell ref="D20:F20"/>
    <mergeCell ref="F13:F15"/>
    <mergeCell ref="B21:C21"/>
    <mergeCell ref="D21:F21"/>
    <mergeCell ref="A19:A22"/>
    <mergeCell ref="D19:E19"/>
    <mergeCell ref="B20:C20"/>
    <mergeCell ref="A24:C24"/>
    <mergeCell ref="D24:F24"/>
    <mergeCell ref="A25:C25"/>
    <mergeCell ref="D25:F25"/>
    <mergeCell ref="B22:C22"/>
    <mergeCell ref="D22:F22"/>
    <mergeCell ref="A23:C23"/>
    <mergeCell ref="D23:F23"/>
    <mergeCell ref="M25:O25"/>
    <mergeCell ref="G23:I23"/>
    <mergeCell ref="J23:L23"/>
    <mergeCell ref="M23:O23"/>
    <mergeCell ref="G24:I24"/>
    <mergeCell ref="J24:L24"/>
    <mergeCell ref="M24:O24"/>
    <mergeCell ref="G25:I25"/>
    <mergeCell ref="J25:L25"/>
    <mergeCell ref="C4:C7"/>
    <mergeCell ref="G22:I22"/>
    <mergeCell ref="J22:L22"/>
    <mergeCell ref="M22:O22"/>
    <mergeCell ref="G20:I20"/>
    <mergeCell ref="J20:L20"/>
    <mergeCell ref="M20:O20"/>
    <mergeCell ref="G21:I21"/>
    <mergeCell ref="J21:L21"/>
    <mergeCell ref="M21:O21"/>
    <mergeCell ref="G17:H17"/>
    <mergeCell ref="J17:K17"/>
    <mergeCell ref="M17:N17"/>
    <mergeCell ref="G19:H19"/>
    <mergeCell ref="J19:K19"/>
    <mergeCell ref="M19:N19"/>
  </mergeCells>
  <conditionalFormatting sqref="F12 I12 L12 O12">
    <cfRule type="notContainsText" dxfId="3" priority="3" operator="notContains" text="לא">
      <formula>ISERROR(SEARCH("לא",F12))</formula>
    </cfRule>
    <cfRule type="containsText" dxfId="2" priority="4" operator="containsText" text="לא">
      <formula>NOT(ISERROR(SEARCH("לא",F12)))</formula>
    </cfRule>
  </conditionalFormatting>
  <conditionalFormatting sqref="F17 I17 L17 O17">
    <cfRule type="notContainsText" dxfId="1" priority="1" operator="notContains" text="לא">
      <formula>ISERROR(SEARCH("לא",F17))</formula>
    </cfRule>
    <cfRule type="containsText" dxfId="0" priority="2" operator="containsText" text="לא">
      <formula>NOT(ISERROR(SEARCH("לא",F17)))</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691F5-7CA4-496B-AFD0-EA8A49C27F67}">
  <dimension ref="A1"/>
  <sheetViews>
    <sheetView rightToLeft="1" workbookViewId="0">
      <selection activeCell="E27" sqref="E27"/>
    </sheetView>
  </sheetViews>
  <sheetFormatPr defaultRowHeight="14.2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9E385F-4469-440A-87C9-EA4C0F7BE465}">
  <ds:schemaRefs>
    <ds:schemaRef ds:uri="http://purl.org/dc/term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01E0787C-D20C-4485-B620-FB3F3BBA2B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338BE676-6C24-42FC-A55C-35D6F948799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2</vt:i4>
      </vt:variant>
    </vt:vector>
  </HeadingPairs>
  <TitlesOfParts>
    <vt:vector size="5" baseType="lpstr">
      <vt:lpstr>תנאי-סף</vt:lpstr>
      <vt:lpstr>ניקוד איכות וראיון</vt:lpstr>
      <vt:lpstr>סיכום</vt:lpstr>
      <vt:lpstr>'תנאי-סף'!_Ref295727242</vt:lpstr>
      <vt:lpstr>'תנאי-סף'!WPrint_Area_W</vt:lpstr>
    </vt:vector>
  </TitlesOfParts>
  <Company>MoST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Moshe Oster</dc:creator>
  <cp:lastModifiedBy>Roni Cohen</cp:lastModifiedBy>
  <dcterms:created xsi:type="dcterms:W3CDTF">2016-03-21T07:52:47Z</dcterms:created>
  <dcterms:modified xsi:type="dcterms:W3CDTF">2022-07-21T12:38:13Z</dcterms:modified>
</cp:coreProperties>
</file>